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codeName="ThisWorkbook"/>
  <mc:AlternateContent xmlns:mc="http://schemas.openxmlformats.org/markup-compatibility/2006">
    <mc:Choice Requires="x15">
      <x15ac:absPath xmlns:x15ac="http://schemas.microsoft.com/office/spreadsheetml/2010/11/ac" url="\\BHDATA1\FSDData\IFA Team\EPS Marketing WORKING FILES\Projects\CMR Project 2024\Literature\AR Price Guide\"/>
    </mc:Choice>
  </mc:AlternateContent>
  <xr:revisionPtr revIDLastSave="0" documentId="8_{EE38A5FB-21DF-4FAD-B50A-11CBA595235E}" xr6:coauthVersionLast="47" xr6:coauthVersionMax="47" xr10:uidLastSave="{00000000-0000-0000-0000-000000000000}"/>
  <workbookProtection workbookAlgorithmName="SHA-512" workbookHashValue="BO2Tf9m4Vs7UiBnkzre6o5nlt0Ilx6TIooRxJg86iLwS+kQWURb2yGdVDCg5fkgGQna5dDnwNhdFt4a78irD4g==" workbookSaltValue="6bvu32yGvvLbw2t5Egl8Iw==" workbookSpinCount="100000" lockStructure="1"/>
  <bookViews>
    <workbookView xWindow="-98" yWindow="-98" windowWidth="19396" windowHeight="11475" xr2:uid="{00000000-000D-0000-FFFF-FFFF00000000}"/>
  </bookViews>
  <sheets>
    <sheet name="Sheet1" sheetId="3" r:id="rId1"/>
  </sheets>
  <definedNames>
    <definedName name="_xlnm._FilterDatabase" localSheetId="0" hidden="1">Sheet1!$L$6:$L$45</definedName>
    <definedName name="_xlnm.Print_Area" localSheetId="0">Sheet1!$A$1:$J$58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3" l="1"/>
  <c r="C17" i="3"/>
  <c r="B23" i="3"/>
  <c r="C15" i="3" l="1"/>
  <c r="C14" i="3"/>
  <c r="C18" i="3"/>
  <c r="C27" i="3" l="1"/>
  <c r="C34" i="3" l="1"/>
  <c r="F52" i="3" l="1"/>
  <c r="F51" i="3"/>
  <c r="C13" i="3"/>
  <c r="C10" i="3"/>
  <c r="F54" i="3" l="1"/>
</calcChain>
</file>

<file path=xl/sharedStrings.xml><?xml version="1.0" encoding="utf-8"?>
<sst xmlns="http://schemas.openxmlformats.org/spreadsheetml/2006/main" count="124" uniqueCount="74">
  <si>
    <t xml:space="preserve">From: </t>
  </si>
  <si>
    <t>The Test Funeral Service</t>
  </si>
  <si>
    <t xml:space="preserve">Call: </t>
  </si>
  <si>
    <t>01234 567 890</t>
  </si>
  <si>
    <t>Email:</t>
  </si>
  <si>
    <t>email@email.co.uk</t>
  </si>
  <si>
    <t>Funeral director's costs</t>
  </si>
  <si>
    <t>Yes</t>
  </si>
  <si>
    <t>Enter no. road miles</t>
  </si>
  <si>
    <t>Enter time restrictions</t>
  </si>
  <si>
    <t>during office hours</t>
  </si>
  <si>
    <t>Select coffin type</t>
  </si>
  <si>
    <t>Select transport type</t>
  </si>
  <si>
    <t>Enter no. limousines</t>
  </si>
  <si>
    <t>The collection and administration of charitable donations</t>
  </si>
  <si>
    <t>Officiant's fees</t>
  </si>
  <si>
    <t>Newspaper notice(s)</t>
  </si>
  <si>
    <t xml:space="preserve">Enter quantity </t>
  </si>
  <si>
    <t>Single payment cost of plan</t>
  </si>
  <si>
    <t>Funeral director's charges</t>
  </si>
  <si>
    <t xml:space="preserve">Third party costs </t>
  </si>
  <si>
    <t>Administration fee</t>
  </si>
  <si>
    <t>Total plan price</t>
  </si>
  <si>
    <t>at any time</t>
  </si>
  <si>
    <t>What additional costs could there be for me?</t>
  </si>
  <si>
    <t>The Example Funeral Plan</t>
  </si>
  <si>
    <t>Enter no. pallbearers</t>
  </si>
  <si>
    <t>Opening/re-opening of an existing grave</t>
  </si>
  <si>
    <t xml:space="preserve">• Any services not listed above will need to be paid for at the time they are added or at claim. </t>
  </si>
  <si>
    <t>• If the covered individual moves and a different funeral director carries out the plan, there may be more to pay.</t>
  </si>
  <si>
    <t>- private ambulance</t>
  </si>
  <si>
    <t>- closed-sided vehicle</t>
  </si>
  <si>
    <t>- standard motor hearse</t>
  </si>
  <si>
    <t>Floral tribute listing</t>
  </si>
  <si>
    <t>Doctors' fees for cremation certificates</t>
  </si>
  <si>
    <t>Additional service location fee</t>
  </si>
  <si>
    <t>Ecclesiastical Planning Services Limited (EPSL) Reg. No. 2644860. Registered in England at Benefact House, 2000 Pioneer Avenue, Gloucester Business Park, Brockworth, Gloucester, GL3 4AW, United Kingdom. EPSL is authorised and regulated by the Financial Conduct Authority. Firm Reference Number 958152.</t>
  </si>
  <si>
    <t xml:space="preserve">• There may be more to pay if you later choose a different funeral director. </t>
  </si>
  <si>
    <t xml:space="preserve">Visit: </t>
  </si>
  <si>
    <t>&lt;&lt;Enter your branch address or 'Branches in Gloucester, Cheltenham and Tewkesbury'&gt;&gt;</t>
  </si>
  <si>
    <t>Embalming of the deceased</t>
  </si>
  <si>
    <t>Care of the deceased</t>
  </si>
  <si>
    <t>The services of your funeral director including professional guidance on the legal documents for certification and registration of death and making the funeral arrangements</t>
  </si>
  <si>
    <t xml:space="preserve">Floral tributes - standard coffin spray </t>
  </si>
  <si>
    <t>Post funeral service gathering e.g. catering, wake</t>
  </si>
  <si>
    <t>Additional transfer of the deceased ahead of the funeral ceremony in the local area</t>
  </si>
  <si>
    <t>• Where you have made a contribution towards certain costs, there may be more to pay. These costs are outside of our control. Your funeral director will advise your personal representative of this at the time of the claim.</t>
  </si>
  <si>
    <t>An unattended cremation at a day, time and location of our choice with no mourners or service</t>
  </si>
  <si>
    <t>No</t>
  </si>
  <si>
    <r>
      <t>Guaranteed disbursements? (</t>
    </r>
    <r>
      <rPr>
        <b/>
        <sz val="11"/>
        <rFont val="Open Sans"/>
        <family val="2"/>
      </rPr>
      <t xml:space="preserve">Select </t>
    </r>
    <r>
      <rPr>
        <b/>
        <sz val="11"/>
        <color theme="1"/>
        <rFont val="Open Sans"/>
        <family val="2"/>
      </rPr>
      <t>'Yes' / 'No')</t>
    </r>
  </si>
  <si>
    <t>Plan features (Select 'Yes'/'No')</t>
  </si>
  <si>
    <t>your</t>
  </si>
  <si>
    <t>the funeral director's</t>
  </si>
  <si>
    <t>Select</t>
  </si>
  <si>
    <t xml:space="preserve">• The purchase of a burial plot/grave is excluded from this plan. </t>
  </si>
  <si>
    <t>basic coffin</t>
  </si>
  <si>
    <t>cardboard coffin</t>
  </si>
  <si>
    <t>willow coffin</t>
  </si>
  <si>
    <t>wicker coffin</t>
  </si>
  <si>
    <t>bamboo coffin</t>
  </si>
  <si>
    <t>seagrass coffin</t>
  </si>
  <si>
    <t>water hyacinth coffin</t>
  </si>
  <si>
    <t>coffin - funeral director's choice (may be cardboard)</t>
  </si>
  <si>
    <t>simple wood effect coffin</t>
  </si>
  <si>
    <t>veneer coffin</t>
  </si>
  <si>
    <t>superior veneer coffin</t>
  </si>
  <si>
    <t>solid wood coffin</t>
  </si>
  <si>
    <t>panelled sides</t>
  </si>
  <si>
    <t>flat sides</t>
  </si>
  <si>
    <t>flat lid</t>
  </si>
  <si>
    <t>raised lid</t>
  </si>
  <si>
    <t>Select side type</t>
  </si>
  <si>
    <t>Select lid type</t>
  </si>
  <si>
    <t>wood fibre coffin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</si>
</sst>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2">
    <font>
      <sz val="11"/>
      <color theme="1"/>
      <name val="Calibri"/>
      <family val="2"/>
      <scheme val="minor"/>
    </font>
    <font>
      <sz val="11"/>
      <color theme="1"/>
      <name val="Open Sans"/>
      <family val="2"/>
    </font>
    <font>
      <b/>
      <sz val="16"/>
      <color rgb="FF755588"/>
      <name val="Open Sans"/>
      <family val="2"/>
    </font>
    <font>
      <sz val="9.5"/>
      <color theme="1"/>
      <name val="Open Sans"/>
      <family val="2"/>
    </font>
    <font>
      <sz val="9.5"/>
      <color rgb="FF58595B"/>
      <name val="Open Sans Light"/>
      <family val="2"/>
    </font>
    <font>
      <b/>
      <sz val="11"/>
      <color theme="1"/>
      <name val="Open Sans"/>
      <family val="2"/>
    </font>
    <font>
      <b/>
      <sz val="12"/>
      <color rgb="FF019297"/>
      <name val="Myriad pro"/>
    </font>
    <font>
      <b/>
      <sz val="11"/>
      <name val="Open Sans"/>
      <family val="2"/>
    </font>
    <font>
      <sz val="11"/>
      <name val="Open Sans"/>
      <family val="2"/>
    </font>
    <font>
      <sz val="14"/>
      <color theme="1"/>
      <name val="Wingdings 2"/>
      <family val="1"/>
      <charset val="2"/>
    </font>
    <font>
      <sz val="11"/>
      <color theme="0" tint="-0.34998626667073579"/>
      <name val="Open Sans"/>
      <family val="2"/>
    </font>
    <font>
      <b/>
      <sz val="9"/>
      <color theme="1"/>
      <name val="Open Sans Light"/>
      <family val="2"/>
    </font>
    <font>
      <sz val="7"/>
      <color theme="1"/>
      <name val="Open Sans Light"/>
      <family val="2"/>
    </font>
    <font>
      <sz val="9.5"/>
      <name val="Open Sans Light"/>
      <family val="2"/>
    </font>
    <font>
      <sz val="9.5"/>
      <name val="Open Sans"/>
      <family val="2"/>
    </font>
    <font>
      <sz val="10"/>
      <name val="Open Sans Light"/>
      <family val="2"/>
    </font>
    <font>
      <sz val="10"/>
      <name val="Open Sans"/>
      <family val="2"/>
    </font>
    <font>
      <b/>
      <sz val="10"/>
      <name val="Open Sans"/>
      <family val="2"/>
    </font>
    <font>
      <sz val="7"/>
      <color rgb="FFFF0000"/>
      <name val="Open Sans Light"/>
      <family val="2"/>
    </font>
    <font>
      <sz val="7"/>
      <name val="Open Sans Light"/>
      <family val="2"/>
    </font>
    <font>
      <b/>
      <sz val="11"/>
      <color rgb="FF019297"/>
      <name val="Myriad pro"/>
    </font>
    <font>
      <b/>
      <sz val="14"/>
      <color theme="1"/>
      <name val="Open Sans"/>
      <family val="2"/>
    </font>
  </fonts>
  <fills count="4">
    <fill>
      <patternFill patternType="none"/>
    </fill>
    <fill>
      <patternFill patternType="gray125"/>
    </fill>
    <fill>
      <patternFill patternType="solid">
        <fgColor theme="0"/>
        <bgColor indexed="64"/>
      </patternFill>
    </fill>
    <fill>
      <patternFill patternType="solid">
        <fgColor rgb="FFECECE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1" fillId="0" borderId="0" xfId="0" applyFont="1"/>
    <xf numFmtId="0" fontId="1" fillId="2" borderId="0" xfId="0" applyFont="1" applyFill="1"/>
    <xf numFmtId="0" fontId="3" fillId="0" borderId="0" xfId="0" applyFont="1"/>
    <xf numFmtId="0" fontId="3" fillId="0" borderId="0" xfId="0" applyFont="1" applyAlignment="1">
      <alignment horizontal="left"/>
    </xf>
    <xf numFmtId="0" fontId="3" fillId="0" borderId="0" xfId="0" applyFont="1" applyBorder="1"/>
    <xf numFmtId="0" fontId="0" fillId="0" borderId="0" xfId="0" applyProtection="1"/>
    <xf numFmtId="0" fontId="3" fillId="0" borderId="0" xfId="0" applyFont="1" applyProtection="1"/>
    <xf numFmtId="0" fontId="6" fillId="2" borderId="0" xfId="0" applyFont="1" applyFill="1" applyAlignment="1"/>
    <xf numFmtId="0" fontId="7" fillId="0" borderId="0" xfId="0" applyFont="1" applyProtection="1">
      <protection locked="0"/>
    </xf>
    <xf numFmtId="0" fontId="8" fillId="0" borderId="0" xfId="0" applyFont="1"/>
    <xf numFmtId="0" fontId="8" fillId="0" borderId="0" xfId="0" applyFont="1" applyProtection="1"/>
    <xf numFmtId="0" fontId="7" fillId="0" borderId="0" xfId="0" applyFont="1" applyProtection="1"/>
    <xf numFmtId="0" fontId="4" fillId="2" borderId="0" xfId="0" applyFont="1" applyFill="1" applyAlignment="1"/>
    <xf numFmtId="0" fontId="4" fillId="3" borderId="0" xfId="0" applyFont="1" applyFill="1" applyAlignment="1"/>
    <xf numFmtId="0" fontId="1" fillId="3" borderId="0" xfId="0" applyFont="1" applyFill="1"/>
    <xf numFmtId="0" fontId="9" fillId="3" borderId="0" xfId="0" applyFont="1" applyFill="1" applyAlignment="1">
      <alignment horizontal="right" vertical="top"/>
    </xf>
    <xf numFmtId="0" fontId="8" fillId="0" borderId="0" xfId="0" applyFont="1" applyBorder="1" applyAlignment="1" applyProtection="1">
      <alignment vertical="top"/>
      <protection locked="0"/>
    </xf>
    <xf numFmtId="0" fontId="8" fillId="0" borderId="0" xfId="0" applyFont="1" applyBorder="1" applyAlignment="1" applyProtection="1">
      <alignment vertical="top"/>
    </xf>
    <xf numFmtId="0" fontId="7" fillId="3" borderId="1" xfId="0" applyFont="1" applyFill="1" applyBorder="1" applyAlignment="1">
      <alignment vertical="top"/>
    </xf>
    <xf numFmtId="0" fontId="8" fillId="3" borderId="1" xfId="0" applyFont="1" applyFill="1" applyBorder="1" applyAlignment="1" applyProtection="1">
      <alignment vertical="top"/>
      <protection locked="0"/>
    </xf>
    <xf numFmtId="0" fontId="4" fillId="3" borderId="0" xfId="0" applyFont="1" applyFill="1" applyAlignment="1">
      <alignment vertical="top"/>
    </xf>
    <xf numFmtId="0" fontId="8" fillId="0" borderId="1" xfId="0" applyFont="1" applyBorder="1" applyAlignment="1" applyProtection="1">
      <alignment vertical="top"/>
      <protection locked="0"/>
    </xf>
    <xf numFmtId="0" fontId="7" fillId="3" borderId="0" xfId="0" applyFont="1" applyFill="1" applyBorder="1" applyAlignment="1">
      <alignment vertical="top"/>
    </xf>
    <xf numFmtId="0" fontId="8" fillId="3" borderId="0" xfId="0" applyFont="1" applyFill="1" applyBorder="1" applyAlignment="1" applyProtection="1">
      <alignment vertical="top"/>
      <protection locked="0"/>
    </xf>
    <xf numFmtId="0" fontId="7" fillId="3" borderId="0" xfId="0" applyFont="1" applyFill="1" applyBorder="1" applyAlignment="1">
      <alignment vertical="top" wrapText="1"/>
    </xf>
    <xf numFmtId="0" fontId="8" fillId="3" borderId="0" xfId="0" applyFont="1" applyFill="1" applyBorder="1" applyAlignment="1">
      <alignment vertical="top" wrapText="1"/>
    </xf>
    <xf numFmtId="0" fontId="7" fillId="3" borderId="1" xfId="0" applyFont="1" applyFill="1" applyBorder="1" applyAlignment="1">
      <alignment vertical="top" wrapText="1"/>
    </xf>
    <xf numFmtId="0" fontId="8" fillId="3" borderId="1" xfId="0" applyFont="1" applyFill="1" applyBorder="1" applyAlignment="1" applyProtection="1">
      <alignment vertical="top" wrapText="1"/>
      <protection locked="0"/>
    </xf>
    <xf numFmtId="0" fontId="4" fillId="3"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wrapText="1"/>
    </xf>
    <xf numFmtId="0" fontId="10" fillId="0" borderId="0" xfId="0" applyFont="1" applyBorder="1" applyAlignment="1" applyProtection="1">
      <alignment vertical="top"/>
    </xf>
    <xf numFmtId="0" fontId="7" fillId="0" borderId="0" xfId="0" applyFont="1"/>
    <xf numFmtId="0" fontId="6" fillId="2" borderId="0" xfId="0" applyFont="1" applyFill="1"/>
    <xf numFmtId="0" fontId="7" fillId="0" borderId="1" xfId="0" applyFont="1" applyBorder="1"/>
    <xf numFmtId="0" fontId="8" fillId="0" borderId="1" xfId="0" applyFont="1" applyBorder="1" applyProtection="1">
      <protection locked="0"/>
    </xf>
    <xf numFmtId="0" fontId="5" fillId="0" borderId="0" xfId="0" applyFont="1"/>
    <xf numFmtId="0" fontId="6" fillId="3" borderId="0" xfId="0" applyFont="1" applyFill="1"/>
    <xf numFmtId="0" fontId="5" fillId="0" borderId="1" xfId="0" applyFont="1" applyBorder="1"/>
    <xf numFmtId="6" fontId="1" fillId="0" borderId="1" xfId="0" applyNumberFormat="1" applyFont="1" applyBorder="1" applyProtection="1">
      <protection locked="0"/>
    </xf>
    <xf numFmtId="0" fontId="3" fillId="0" borderId="0" xfId="0" applyFont="1" applyProtection="1">
      <protection hidden="1"/>
    </xf>
    <xf numFmtId="49" fontId="13" fillId="2" borderId="0" xfId="0" applyNumberFormat="1" applyFont="1" applyFill="1" applyProtection="1">
      <protection locked="0"/>
    </xf>
    <xf numFmtId="0" fontId="13" fillId="2" borderId="0" xfId="0" applyFont="1" applyFill="1"/>
    <xf numFmtId="0" fontId="8" fillId="3" borderId="0" xfId="0" applyFont="1" applyFill="1" applyAlignment="1">
      <alignment horizontal="left" indent="1"/>
    </xf>
    <xf numFmtId="0" fontId="8" fillId="3" borderId="0" xfId="0" applyFont="1" applyFill="1"/>
    <xf numFmtId="0" fontId="8" fillId="2" borderId="0" xfId="0" applyFont="1" applyFill="1"/>
    <xf numFmtId="14" fontId="1" fillId="0" borderId="0" xfId="0" applyNumberFormat="1" applyFont="1"/>
    <xf numFmtId="0" fontId="13" fillId="0" borderId="0" xfId="0" applyFont="1"/>
    <xf numFmtId="0" fontId="15" fillId="3" borderId="0" xfId="0" applyFont="1" applyFill="1" applyAlignment="1">
      <alignment horizontal="left" indent="1"/>
    </xf>
    <xf numFmtId="0" fontId="16" fillId="3" borderId="0" xfId="0" applyFont="1" applyFill="1" applyAlignment="1">
      <alignment horizontal="left" indent="1"/>
    </xf>
    <xf numFmtId="0" fontId="16" fillId="3" borderId="0" xfId="0" applyFont="1" applyFill="1"/>
    <xf numFmtId="0" fontId="17" fillId="3" borderId="0" xfId="0" applyFont="1" applyFill="1" applyAlignment="1">
      <alignment horizontal="left" indent="1"/>
    </xf>
    <xf numFmtId="0" fontId="20" fillId="2" borderId="0" xfId="0" applyFont="1" applyFill="1" applyAlignment="1"/>
    <xf numFmtId="0" fontId="20" fillId="2" borderId="0" xfId="0" applyFont="1" applyFill="1"/>
    <xf numFmtId="0" fontId="14" fillId="3" borderId="0" xfId="0" applyFont="1" applyFill="1" applyAlignment="1">
      <alignment horizontal="left" vertical="top" wrapText="1"/>
    </xf>
    <xf numFmtId="164" fontId="17" fillId="3" borderId="0" xfId="0" applyNumberFormat="1" applyFont="1" applyFill="1" applyAlignment="1">
      <alignment horizontal="right" indent="1"/>
    </xf>
    <xf numFmtId="0" fontId="11" fillId="0" borderId="0" xfId="0" applyNumberFormat="1" applyFont="1" applyAlignment="1">
      <alignment horizontal="left" vertical="top" wrapText="1"/>
    </xf>
    <xf numFmtId="0" fontId="1" fillId="0" borderId="0" xfId="0" applyNumberFormat="1" applyFont="1" applyAlignment="1">
      <alignment horizontal="left" vertical="top" wrapText="1"/>
    </xf>
    <xf numFmtId="0" fontId="12" fillId="0" borderId="0" xfId="0" applyFont="1" applyAlignment="1">
      <alignment horizontal="left" vertical="top" wrapText="1"/>
    </xf>
    <xf numFmtId="164" fontId="13" fillId="3" borderId="0" xfId="0" applyNumberFormat="1" applyFont="1" applyFill="1" applyAlignment="1">
      <alignment horizontal="right" indent="1"/>
    </xf>
    <xf numFmtId="0" fontId="19" fillId="2" borderId="0" xfId="0" applyFont="1" applyFill="1" applyAlignment="1">
      <alignment horizontal="left" vertical="top" wrapText="1"/>
    </xf>
    <xf numFmtId="0" fontId="18" fillId="2" borderId="0" xfId="0" applyFont="1" applyFill="1" applyAlignment="1">
      <alignment horizontal="left" vertical="top" wrapText="1"/>
    </xf>
    <xf numFmtId="0" fontId="3" fillId="2" borderId="0" xfId="0" applyFont="1" applyFill="1" applyAlignment="1">
      <alignment horizontal="left" vertical="top" wrapText="1"/>
    </xf>
    <xf numFmtId="0" fontId="14" fillId="3" borderId="0" xfId="0" applyFont="1" applyFill="1" applyAlignment="1">
      <alignment horizontal="left" vertical="top" indent="1"/>
    </xf>
    <xf numFmtId="0" fontId="14" fillId="3" borderId="0" xfId="0" applyFont="1" applyFill="1" applyAlignment="1">
      <alignment horizontal="left" vertical="top" wrapText="1" indent="1"/>
    </xf>
    <xf numFmtId="0" fontId="2" fillId="2" borderId="0" xfId="0" applyFont="1" applyFill="1" applyAlignment="1" applyProtection="1">
      <alignment horizontal="left" vertical="center" wrapText="1"/>
      <protection locked="0"/>
    </xf>
    <xf numFmtId="0" fontId="13" fillId="2" borderId="0" xfId="0" applyFont="1" applyFill="1" applyAlignment="1">
      <alignment horizontal="left"/>
    </xf>
    <xf numFmtId="8" fontId="13" fillId="2" borderId="0" xfId="0" applyNumberFormat="1" applyFont="1" applyFill="1" applyAlignment="1" applyProtection="1">
      <alignment horizontal="left"/>
      <protection locked="0"/>
    </xf>
    <xf numFmtId="0" fontId="3" fillId="0" borderId="0" xfId="0" applyFont="1" applyAlignment="1">
      <alignment horizontal="left"/>
    </xf>
    <xf numFmtId="0" fontId="5" fillId="0" borderId="1" xfId="0" applyFont="1" applyBorder="1" applyAlignment="1">
      <alignment horizontal="left" wrapText="1"/>
    </xf>
    <xf numFmtId="0" fontId="5" fillId="0" borderId="1" xfId="0" applyFont="1" applyBorder="1" applyAlignment="1">
      <alignment horizontal="left"/>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cellXfs>
  <cellStyles count="1">
    <cellStyle name="Normal" xfId="0" builtinId="0"/>
  </cellStyles>
  <dxfs count="2">
    <dxf>
      <font>
        <color rgb="FFECECEA"/>
      </font>
    </dxf>
    <dxf>
      <font>
        <color rgb="FFECECEA"/>
      </font>
    </dxf>
  </dxfs>
  <tableStyles count="0" defaultTableStyle="TableStyleMedium2" defaultPivotStyle="PivotStyleLight16"/>
  <colors>
    <mruColors>
      <color rgb="FFECECEA"/>
      <color rgb="FF58595B"/>
      <color rgb="FF019297"/>
      <color rgb="FF7555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261938</xdr:colOff>
      <xdr:row>48</xdr:row>
      <xdr:rowOff>19050</xdr:rowOff>
    </xdr:from>
    <xdr:to>
      <xdr:col>9</xdr:col>
      <xdr:colOff>10584</xdr:colOff>
      <xdr:row>53</xdr:row>
      <xdr:rowOff>33338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14688" y="8972550"/>
          <a:ext cx="4173009" cy="73818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Open Sans" panose="020B0606030504020204" pitchFamily="34" charset="0"/>
              <a:ea typeface="Open Sans" panose="020B0606030504020204" pitchFamily="34" charset="0"/>
              <a:cs typeface="Open Sans" panose="020B0606030504020204" pitchFamily="34" charset="0"/>
            </a:rPr>
            <a:t>For a bespoke plan or to add additional services to the above, for a joint plan or to pay by instalments, please contact us on the number above. </a:t>
          </a:r>
        </a:p>
      </xdr:txBody>
    </xdr:sp>
    <xdr:clientData/>
  </xdr:twoCellAnchor>
  <xdr:twoCellAnchor>
    <xdr:from>
      <xdr:col>1</xdr:col>
      <xdr:colOff>107950</xdr:colOff>
      <xdr:row>8</xdr:row>
      <xdr:rowOff>31750</xdr:rowOff>
    </xdr:from>
    <xdr:to>
      <xdr:col>1</xdr:col>
      <xdr:colOff>271992</xdr:colOff>
      <xdr:row>8</xdr:row>
      <xdr:rowOff>195792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73050" y="1885950"/>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9</xdr:row>
      <xdr:rowOff>20411</xdr:rowOff>
    </xdr:from>
    <xdr:to>
      <xdr:col>1</xdr:col>
      <xdr:colOff>271992</xdr:colOff>
      <xdr:row>9</xdr:row>
      <xdr:rowOff>184453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3050" y="2274661"/>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14</xdr:row>
      <xdr:rowOff>23314</xdr:rowOff>
    </xdr:from>
    <xdr:to>
      <xdr:col>1</xdr:col>
      <xdr:colOff>271992</xdr:colOff>
      <xdr:row>14</xdr:row>
      <xdr:rowOff>187356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73050" y="2925264"/>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15</xdr:row>
      <xdr:rowOff>24029</xdr:rowOff>
    </xdr:from>
    <xdr:to>
      <xdr:col>1</xdr:col>
      <xdr:colOff>271992</xdr:colOff>
      <xdr:row>15</xdr:row>
      <xdr:rowOff>188071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73050" y="3141879"/>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16</xdr:row>
      <xdr:rowOff>24745</xdr:rowOff>
    </xdr:from>
    <xdr:to>
      <xdr:col>1</xdr:col>
      <xdr:colOff>271992</xdr:colOff>
      <xdr:row>16</xdr:row>
      <xdr:rowOff>188787</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73050" y="3358495"/>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17</xdr:row>
      <xdr:rowOff>25461</xdr:rowOff>
    </xdr:from>
    <xdr:to>
      <xdr:col>1</xdr:col>
      <xdr:colOff>271992</xdr:colOff>
      <xdr:row>17</xdr:row>
      <xdr:rowOff>189503</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73050" y="3575111"/>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18</xdr:row>
      <xdr:rowOff>26178</xdr:rowOff>
    </xdr:from>
    <xdr:to>
      <xdr:col>1</xdr:col>
      <xdr:colOff>271992</xdr:colOff>
      <xdr:row>18</xdr:row>
      <xdr:rowOff>190220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73050" y="3791728"/>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26</xdr:row>
      <xdr:rowOff>26178</xdr:rowOff>
    </xdr:from>
    <xdr:to>
      <xdr:col>1</xdr:col>
      <xdr:colOff>271992</xdr:colOff>
      <xdr:row>26</xdr:row>
      <xdr:rowOff>190220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73050" y="4629928"/>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25</xdr:row>
      <xdr:rowOff>27237</xdr:rowOff>
    </xdr:from>
    <xdr:to>
      <xdr:col>1</xdr:col>
      <xdr:colOff>271992</xdr:colOff>
      <xdr:row>25</xdr:row>
      <xdr:rowOff>191279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73050" y="4415087"/>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27</xdr:row>
      <xdr:rowOff>28296</xdr:rowOff>
    </xdr:from>
    <xdr:to>
      <xdr:col>1</xdr:col>
      <xdr:colOff>271992</xdr:colOff>
      <xdr:row>27</xdr:row>
      <xdr:rowOff>192338</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73050" y="5063846"/>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28</xdr:row>
      <xdr:rowOff>29354</xdr:rowOff>
    </xdr:from>
    <xdr:to>
      <xdr:col>1</xdr:col>
      <xdr:colOff>271992</xdr:colOff>
      <xdr:row>28</xdr:row>
      <xdr:rowOff>193396</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73050" y="4849004"/>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29</xdr:row>
      <xdr:rowOff>30413</xdr:rowOff>
    </xdr:from>
    <xdr:to>
      <xdr:col>1</xdr:col>
      <xdr:colOff>271992</xdr:colOff>
      <xdr:row>29</xdr:row>
      <xdr:rowOff>194455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73050" y="5281863"/>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30</xdr:row>
      <xdr:rowOff>31472</xdr:rowOff>
    </xdr:from>
    <xdr:to>
      <xdr:col>1</xdr:col>
      <xdr:colOff>271992</xdr:colOff>
      <xdr:row>30</xdr:row>
      <xdr:rowOff>195514</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73050" y="5498822"/>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32</xdr:row>
      <xdr:rowOff>32529</xdr:rowOff>
    </xdr:from>
    <xdr:to>
      <xdr:col>1</xdr:col>
      <xdr:colOff>271992</xdr:colOff>
      <xdr:row>32</xdr:row>
      <xdr:rowOff>196571</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73050" y="5715779"/>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34</xdr:row>
      <xdr:rowOff>32529</xdr:rowOff>
    </xdr:from>
    <xdr:to>
      <xdr:col>1</xdr:col>
      <xdr:colOff>271992</xdr:colOff>
      <xdr:row>34</xdr:row>
      <xdr:rowOff>196571</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73050" y="5931679"/>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13</xdr:row>
      <xdr:rowOff>22598</xdr:rowOff>
    </xdr:from>
    <xdr:to>
      <xdr:col>1</xdr:col>
      <xdr:colOff>271992</xdr:colOff>
      <xdr:row>13</xdr:row>
      <xdr:rowOff>186640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273050" y="2708648"/>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12</xdr:row>
      <xdr:rowOff>21882</xdr:rowOff>
    </xdr:from>
    <xdr:to>
      <xdr:col>1</xdr:col>
      <xdr:colOff>271992</xdr:colOff>
      <xdr:row>12</xdr:row>
      <xdr:rowOff>185924</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273050" y="2492032"/>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editAs="oneCell">
    <xdr:from>
      <xdr:col>8</xdr:col>
      <xdr:colOff>1071561</xdr:colOff>
      <xdr:row>0</xdr:row>
      <xdr:rowOff>83345</xdr:rowOff>
    </xdr:from>
    <xdr:to>
      <xdr:col>8</xdr:col>
      <xdr:colOff>3018990</xdr:colOff>
      <xdr:row>1</xdr:row>
      <xdr:rowOff>93254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4881561" y="83345"/>
          <a:ext cx="1942667" cy="416700"/>
        </a:xfrm>
        <a:prstGeom prst="rect">
          <a:avLst/>
        </a:prstGeom>
      </xdr:spPr>
    </xdr:pic>
    <xdr:clientData/>
  </xdr:twoCellAnchor>
  <xdr:twoCellAnchor>
    <xdr:from>
      <xdr:col>1</xdr:col>
      <xdr:colOff>107950</xdr:colOff>
      <xdr:row>19</xdr:row>
      <xdr:rowOff>26178</xdr:rowOff>
    </xdr:from>
    <xdr:to>
      <xdr:col>1</xdr:col>
      <xdr:colOff>271992</xdr:colOff>
      <xdr:row>19</xdr:row>
      <xdr:rowOff>190220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63513" y="3407553"/>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31</xdr:row>
      <xdr:rowOff>31472</xdr:rowOff>
    </xdr:from>
    <xdr:to>
      <xdr:col>1</xdr:col>
      <xdr:colOff>271992</xdr:colOff>
      <xdr:row>31</xdr:row>
      <xdr:rowOff>195514</xdr:rowOff>
    </xdr:to>
    <xdr:sp macro="" textlink="">
      <xdr:nvSpPr>
        <xdr:cNvPr id="25" name="TextBox 24">
          <a:extLst>
            <a:ext uri="{FF2B5EF4-FFF2-40B4-BE49-F238E27FC236}">
              <a16:creationId xmlns:a16="http://schemas.microsoft.com/office/drawing/2014/main" id="{F08A569E-D193-4808-8F6B-EEFB692E564A}"/>
            </a:ext>
          </a:extLst>
        </xdr:cNvPr>
        <xdr:cNvSpPr txBox="1"/>
      </xdr:nvSpPr>
      <xdr:spPr>
        <a:xfrm>
          <a:off x="160867" y="5471305"/>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33</xdr:row>
      <xdr:rowOff>32529</xdr:rowOff>
    </xdr:from>
    <xdr:to>
      <xdr:col>1</xdr:col>
      <xdr:colOff>271992</xdr:colOff>
      <xdr:row>33</xdr:row>
      <xdr:rowOff>196571</xdr:rowOff>
    </xdr:to>
    <xdr:sp macro="" textlink="">
      <xdr:nvSpPr>
        <xdr:cNvPr id="26" name="TextBox 25">
          <a:extLst>
            <a:ext uri="{FF2B5EF4-FFF2-40B4-BE49-F238E27FC236}">
              <a16:creationId xmlns:a16="http://schemas.microsoft.com/office/drawing/2014/main" id="{08B8780A-5F34-48B7-A0E7-DB3B96624E75}"/>
            </a:ext>
          </a:extLst>
        </xdr:cNvPr>
        <xdr:cNvSpPr txBox="1"/>
      </xdr:nvSpPr>
      <xdr:spPr>
        <a:xfrm>
          <a:off x="160867" y="6361362"/>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34</xdr:row>
      <xdr:rowOff>31472</xdr:rowOff>
    </xdr:from>
    <xdr:to>
      <xdr:col>1</xdr:col>
      <xdr:colOff>271992</xdr:colOff>
      <xdr:row>34</xdr:row>
      <xdr:rowOff>195514</xdr:rowOff>
    </xdr:to>
    <xdr:sp macro="" textlink="">
      <xdr:nvSpPr>
        <xdr:cNvPr id="27" name="TextBox 26">
          <a:extLst>
            <a:ext uri="{FF2B5EF4-FFF2-40B4-BE49-F238E27FC236}">
              <a16:creationId xmlns:a16="http://schemas.microsoft.com/office/drawing/2014/main" id="{2FDF914A-A5EA-484C-A7C5-2B4151FCA34A}"/>
            </a:ext>
          </a:extLst>
        </xdr:cNvPr>
        <xdr:cNvSpPr txBox="1"/>
      </xdr:nvSpPr>
      <xdr:spPr>
        <a:xfrm>
          <a:off x="160867" y="5471305"/>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11</xdr:row>
      <xdr:rowOff>26178</xdr:rowOff>
    </xdr:from>
    <xdr:to>
      <xdr:col>1</xdr:col>
      <xdr:colOff>271992</xdr:colOff>
      <xdr:row>11</xdr:row>
      <xdr:rowOff>190220</xdr:rowOff>
    </xdr:to>
    <xdr:sp macro="" textlink="">
      <xdr:nvSpPr>
        <xdr:cNvPr id="28" name="TextBox 27">
          <a:extLst>
            <a:ext uri="{FF2B5EF4-FFF2-40B4-BE49-F238E27FC236}">
              <a16:creationId xmlns:a16="http://schemas.microsoft.com/office/drawing/2014/main" id="{F80471BD-FF39-4B99-A53D-2AE7F8CBEC20}"/>
            </a:ext>
          </a:extLst>
        </xdr:cNvPr>
        <xdr:cNvSpPr txBox="1"/>
      </xdr:nvSpPr>
      <xdr:spPr>
        <a:xfrm>
          <a:off x="160867" y="3889095"/>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twoCellAnchor>
    <xdr:from>
      <xdr:col>1</xdr:col>
      <xdr:colOff>107950</xdr:colOff>
      <xdr:row>10</xdr:row>
      <xdr:rowOff>31750</xdr:rowOff>
    </xdr:from>
    <xdr:to>
      <xdr:col>1</xdr:col>
      <xdr:colOff>271992</xdr:colOff>
      <xdr:row>10</xdr:row>
      <xdr:rowOff>195792</xdr:rowOff>
    </xdr:to>
    <xdr:sp macro="" textlink="">
      <xdr:nvSpPr>
        <xdr:cNvPr id="30" name="TextBox 29">
          <a:extLst>
            <a:ext uri="{FF2B5EF4-FFF2-40B4-BE49-F238E27FC236}">
              <a16:creationId xmlns:a16="http://schemas.microsoft.com/office/drawing/2014/main" id="{5E18CEEA-2448-405A-995A-7C2D4379FB6B}"/>
            </a:ext>
          </a:extLst>
        </xdr:cNvPr>
        <xdr:cNvSpPr txBox="1"/>
      </xdr:nvSpPr>
      <xdr:spPr>
        <a:xfrm>
          <a:off x="160867" y="1492250"/>
          <a:ext cx="164042" cy="164042"/>
        </a:xfrm>
        <a:prstGeom prst="rect">
          <a:avLst/>
        </a:prstGeom>
        <a:solidFill>
          <a:schemeClr val="bg1"/>
        </a:solidFill>
        <a:ln w="9525" cmpd="sng">
          <a:solidFill>
            <a:srgbClr val="01929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en-GB" sz="1050">
              <a:solidFill>
                <a:srgbClr val="019297"/>
              </a:solidFill>
              <a:latin typeface="Wingdings 2" panose="05020102010507070707" pitchFamily="18" charset="2"/>
            </a:rPr>
            <a:t>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9"/>
  <sheetViews>
    <sheetView tabSelected="1" view="pageLayout" topLeftCell="A43" zoomScaleNormal="100" zoomScaleSheetLayoutView="90" workbookViewId="0">
      <selection activeCell="L57" sqref="L57"/>
    </sheetView>
  </sheetViews>
  <sheetFormatPr defaultColWidth="9.1328125" defaultRowHeight="15.75"/>
  <cols>
    <col min="1" max="1" width="0.86328125" style="1" customWidth="1"/>
    <col min="2" max="2" width="4.86328125" style="1" customWidth="1"/>
    <col min="3" max="3" width="4.73046875" style="1" customWidth="1"/>
    <col min="4" max="4" width="17.265625" style="1" customWidth="1"/>
    <col min="5" max="5" width="0.59765625" style="1" customWidth="1"/>
    <col min="6" max="6" width="7.1328125" style="1" customWidth="1"/>
    <col min="7" max="7" width="5.86328125" style="1" customWidth="1"/>
    <col min="8" max="8" width="16" style="1" customWidth="1"/>
    <col min="9" max="9" width="45.86328125" style="1" customWidth="1"/>
    <col min="10" max="10" width="0.86328125" style="1" customWidth="1"/>
    <col min="11" max="11" width="2.3984375" style="1" customWidth="1"/>
    <col min="12" max="12" width="41.59765625" style="3" customWidth="1"/>
    <col min="13" max="13" width="1.73046875" style="3" customWidth="1"/>
    <col min="14" max="14" width="25.86328125" style="1" customWidth="1"/>
    <col min="15" max="15" width="9.59765625" style="1" customWidth="1"/>
    <col min="16" max="16" width="1.73046875" style="3" customWidth="1"/>
    <col min="17" max="17" width="26.86328125" style="1" bestFit="1" customWidth="1"/>
    <col min="18" max="18" width="33.265625" style="1" customWidth="1"/>
    <col min="19" max="19" width="1.86328125" style="1" customWidth="1"/>
    <col min="20" max="20" width="18.3984375" style="1" bestFit="1" customWidth="1"/>
    <col min="21" max="21" width="15.73046875" style="1" bestFit="1" customWidth="1"/>
    <col min="22" max="22" width="1.86328125" style="1" customWidth="1"/>
    <col min="23" max="23" width="16.73046875" style="1" bestFit="1" customWidth="1"/>
    <col min="24" max="24" width="10.265625" style="1" bestFit="1" customWidth="1"/>
    <col min="25" max="16384" width="9.1328125" style="1"/>
  </cols>
  <sheetData>
    <row r="1" spans="1:24" ht="33" customHeight="1">
      <c r="A1" s="2"/>
      <c r="B1" s="66" t="s">
        <v>25</v>
      </c>
      <c r="C1" s="66"/>
      <c r="D1" s="66"/>
      <c r="E1" s="66"/>
      <c r="F1" s="66"/>
      <c r="G1" s="66"/>
      <c r="H1" s="66"/>
      <c r="I1" s="2"/>
      <c r="J1" s="2"/>
      <c r="N1"/>
      <c r="O1"/>
      <c r="Q1"/>
      <c r="R1"/>
      <c r="S1"/>
      <c r="T1"/>
      <c r="U1"/>
    </row>
    <row r="2" spans="1:24" ht="17.100000000000001" customHeight="1">
      <c r="A2" s="2"/>
      <c r="B2" s="67" t="s">
        <v>0</v>
      </c>
      <c r="C2" s="67"/>
      <c r="D2" s="68" t="s">
        <v>1</v>
      </c>
      <c r="E2" s="68"/>
      <c r="F2" s="68"/>
      <c r="G2" s="68"/>
      <c r="H2" s="68"/>
      <c r="I2" s="68"/>
      <c r="J2" s="2"/>
      <c r="L2" s="69"/>
      <c r="M2" s="69"/>
      <c r="N2" s="69"/>
      <c r="O2" s="69"/>
      <c r="P2" s="4"/>
      <c r="Q2"/>
      <c r="R2"/>
      <c r="S2"/>
      <c r="T2"/>
      <c r="U2"/>
    </row>
    <row r="3" spans="1:24" ht="17.100000000000001" customHeight="1">
      <c r="A3" s="2"/>
      <c r="B3" s="67" t="s">
        <v>38</v>
      </c>
      <c r="C3" s="67"/>
      <c r="D3" s="68" t="s">
        <v>39</v>
      </c>
      <c r="E3" s="68"/>
      <c r="F3" s="68"/>
      <c r="G3" s="68"/>
      <c r="H3" s="68"/>
      <c r="I3" s="68"/>
      <c r="J3" s="2"/>
      <c r="L3" s="70" t="s">
        <v>49</v>
      </c>
      <c r="M3" s="5"/>
      <c r="N3" s="72" t="s">
        <v>48</v>
      </c>
      <c r="O3" s="6"/>
      <c r="P3" s="7"/>
      <c r="Q3" s="6"/>
      <c r="R3" s="6"/>
      <c r="S3" s="6"/>
      <c r="T3"/>
      <c r="U3"/>
    </row>
    <row r="4" spans="1:24" ht="16.5" customHeight="1">
      <c r="A4" s="2"/>
      <c r="B4" s="67" t="s">
        <v>2</v>
      </c>
      <c r="C4" s="67"/>
      <c r="D4" s="42" t="s">
        <v>3</v>
      </c>
      <c r="E4" s="43"/>
      <c r="F4" s="43" t="s">
        <v>4</v>
      </c>
      <c r="G4" s="68" t="s">
        <v>5</v>
      </c>
      <c r="H4" s="68"/>
      <c r="I4" s="68"/>
      <c r="J4" s="2"/>
      <c r="L4" s="71"/>
      <c r="M4" s="5"/>
      <c r="N4" s="73"/>
      <c r="O4" s="6"/>
      <c r="P4" s="7"/>
      <c r="Q4" s="6"/>
      <c r="R4" s="6"/>
      <c r="S4" s="6"/>
      <c r="T4"/>
      <c r="U4"/>
    </row>
    <row r="5" spans="1:24" ht="8.1" customHeight="1">
      <c r="A5" s="2"/>
      <c r="B5" s="2"/>
      <c r="C5" s="2"/>
      <c r="D5" s="2"/>
      <c r="E5" s="2"/>
      <c r="F5" s="2"/>
      <c r="G5" s="2"/>
      <c r="H5" s="2"/>
      <c r="I5" s="2"/>
      <c r="J5" s="2"/>
      <c r="N5"/>
      <c r="O5" s="6"/>
      <c r="P5" s="7"/>
      <c r="Q5" s="6"/>
      <c r="R5" s="6"/>
      <c r="S5" s="6"/>
      <c r="T5"/>
      <c r="U5"/>
    </row>
    <row r="6" spans="1:24" ht="16.149999999999999">
      <c r="A6" s="2"/>
      <c r="B6" s="53" t="s">
        <v>6</v>
      </c>
      <c r="C6" s="8"/>
      <c r="D6" s="2"/>
      <c r="E6" s="2"/>
      <c r="F6" s="2"/>
      <c r="G6" s="2"/>
      <c r="H6" s="2"/>
      <c r="I6" s="2"/>
      <c r="J6" s="2"/>
      <c r="L6" s="9" t="s">
        <v>50</v>
      </c>
      <c r="M6" s="9"/>
      <c r="N6" s="10"/>
      <c r="O6" s="11"/>
      <c r="P6" s="12"/>
      <c r="Q6" s="6"/>
      <c r="R6" s="6"/>
      <c r="S6" s="6"/>
      <c r="T6"/>
      <c r="U6"/>
    </row>
    <row r="7" spans="1:24" ht="3.6" customHeight="1">
      <c r="A7" s="2"/>
      <c r="B7" s="13"/>
      <c r="C7" s="13"/>
      <c r="D7" s="13"/>
      <c r="E7" s="13"/>
      <c r="F7" s="13"/>
      <c r="G7" s="13"/>
      <c r="H7" s="13"/>
      <c r="I7" s="2"/>
      <c r="J7" s="2"/>
      <c r="L7" s="32" t="s">
        <v>7</v>
      </c>
      <c r="M7" s="10"/>
      <c r="N7" s="10"/>
      <c r="O7" s="11"/>
      <c r="P7" s="11"/>
      <c r="Q7" s="6"/>
      <c r="R7" s="6"/>
      <c r="S7" s="6"/>
      <c r="T7"/>
      <c r="U7"/>
    </row>
    <row r="8" spans="1:24" ht="3.75" customHeight="1">
      <c r="A8" s="2"/>
      <c r="B8" s="14"/>
      <c r="C8" s="14"/>
      <c r="D8" s="14"/>
      <c r="E8" s="14"/>
      <c r="F8" s="14"/>
      <c r="G8" s="14"/>
      <c r="H8" s="14"/>
      <c r="I8" s="15"/>
      <c r="J8" s="2"/>
      <c r="L8" s="32" t="s">
        <v>7</v>
      </c>
      <c r="M8" s="10"/>
      <c r="N8" s="10"/>
      <c r="O8" s="11"/>
      <c r="P8" s="11"/>
      <c r="Q8" s="6"/>
      <c r="R8" s="6"/>
      <c r="S8" s="6"/>
      <c r="T8"/>
      <c r="U8"/>
    </row>
    <row r="9" spans="1:24" ht="31.5" customHeight="1">
      <c r="A9" s="2"/>
      <c r="B9" s="16"/>
      <c r="C9" s="55" t="s">
        <v>42</v>
      </c>
      <c r="D9" s="55"/>
      <c r="E9" s="55"/>
      <c r="F9" s="55"/>
      <c r="G9" s="55"/>
      <c r="H9" s="55"/>
      <c r="I9" s="55"/>
      <c r="J9" s="2"/>
      <c r="L9" s="32" t="s">
        <v>7</v>
      </c>
      <c r="M9" s="17"/>
      <c r="N9" s="10"/>
      <c r="O9" s="11"/>
      <c r="P9" s="18"/>
      <c r="Q9" s="6"/>
      <c r="R9" s="6"/>
      <c r="S9" s="6"/>
      <c r="T9"/>
      <c r="U9"/>
    </row>
    <row r="10" spans="1:24" ht="17.45" customHeight="1">
      <c r="A10" s="2"/>
      <c r="B10" s="16"/>
      <c r="C10" s="55" t="str">
        <f>CONCATENATE("Collection of the deceased in the local area up to ",O10," road miles ",R10,"")</f>
        <v>Collection of the deceased in the local area up to 30 road miles during office hours</v>
      </c>
      <c r="D10" s="55"/>
      <c r="E10" s="55"/>
      <c r="F10" s="55"/>
      <c r="G10" s="55"/>
      <c r="H10" s="55"/>
      <c r="I10" s="55"/>
      <c r="J10" s="2"/>
      <c r="L10" s="32" t="s">
        <v>7</v>
      </c>
      <c r="M10" s="17"/>
      <c r="N10" s="19" t="s">
        <v>8</v>
      </c>
      <c r="O10" s="20">
        <v>30</v>
      </c>
      <c r="P10" s="17"/>
      <c r="Q10" s="19" t="s">
        <v>9</v>
      </c>
      <c r="R10" s="20" t="s">
        <v>10</v>
      </c>
      <c r="S10" s="21"/>
      <c r="T10" s="21"/>
      <c r="U10" s="21"/>
    </row>
    <row r="11" spans="1:24" ht="17.45" customHeight="1">
      <c r="A11" s="2"/>
      <c r="B11" s="16"/>
      <c r="C11" s="55" t="s">
        <v>41</v>
      </c>
      <c r="D11" s="55"/>
      <c r="E11" s="55"/>
      <c r="F11" s="55"/>
      <c r="G11" s="55"/>
      <c r="H11" s="55"/>
      <c r="I11" s="55"/>
      <c r="J11" s="2"/>
      <c r="L11" s="32" t="s">
        <v>7</v>
      </c>
      <c r="M11" s="17"/>
      <c r="N11" s="10"/>
      <c r="O11" s="11"/>
      <c r="P11" s="18"/>
      <c r="Q11" s="6"/>
      <c r="R11" s="6"/>
      <c r="S11" s="6"/>
      <c r="T11"/>
      <c r="U11"/>
    </row>
    <row r="12" spans="1:24" ht="17.25" customHeight="1">
      <c r="A12" s="2"/>
      <c r="B12" s="16"/>
      <c r="C12" s="55" t="s">
        <v>40</v>
      </c>
      <c r="D12" s="55"/>
      <c r="E12" s="55"/>
      <c r="F12" s="55"/>
      <c r="G12" s="55"/>
      <c r="H12" s="55"/>
      <c r="I12" s="55"/>
      <c r="J12" s="2"/>
      <c r="L12" s="22" t="s">
        <v>7</v>
      </c>
      <c r="M12" s="17"/>
      <c r="N12" s="30"/>
      <c r="O12" s="31"/>
      <c r="P12" s="17"/>
      <c r="Q12" s="29"/>
      <c r="R12" s="29"/>
      <c r="S12" s="29"/>
      <c r="T12" s="29"/>
      <c r="U12" s="29"/>
    </row>
    <row r="13" spans="1:24" ht="17.45" customHeight="1">
      <c r="A13" s="2"/>
      <c r="B13" s="16"/>
      <c r="C13" s="55" t="str">
        <f>CONCATENATE("Viewing the deceased by appointment ",R13,"")</f>
        <v>Viewing the deceased by appointment during office hours</v>
      </c>
      <c r="D13" s="55"/>
      <c r="E13" s="55"/>
      <c r="F13" s="55"/>
      <c r="G13" s="55"/>
      <c r="H13" s="55"/>
      <c r="I13" s="55"/>
      <c r="J13" s="2"/>
      <c r="L13" s="22" t="s">
        <v>7</v>
      </c>
      <c r="M13" s="17"/>
      <c r="N13" s="23"/>
      <c r="O13" s="24"/>
      <c r="P13" s="17"/>
      <c r="Q13" s="19" t="s">
        <v>9</v>
      </c>
      <c r="R13" s="20" t="s">
        <v>10</v>
      </c>
      <c r="S13" s="21"/>
      <c r="T13" s="21"/>
      <c r="U13" s="21"/>
    </row>
    <row r="14" spans="1:24" ht="17.45" customHeight="1">
      <c r="A14" s="2"/>
      <c r="B14" s="16"/>
      <c r="C14" s="55" t="str">
        <f>CONCATENATE("A standard-sized ",R14," with ",U14, " and a ",X14)</f>
        <v>A standard-sized solid wood coffin with flat sides and a flat lid</v>
      </c>
      <c r="D14" s="55"/>
      <c r="E14" s="55"/>
      <c r="F14" s="55"/>
      <c r="G14" s="55"/>
      <c r="H14" s="55"/>
      <c r="I14" s="55"/>
      <c r="J14" s="2"/>
      <c r="L14" s="32" t="s">
        <v>7</v>
      </c>
      <c r="M14" s="17"/>
      <c r="N14" s="25"/>
      <c r="O14" s="26"/>
      <c r="P14" s="17"/>
      <c r="Q14" s="27" t="s">
        <v>11</v>
      </c>
      <c r="R14" s="28" t="s">
        <v>66</v>
      </c>
      <c r="S14" s="29"/>
      <c r="T14" s="27" t="s">
        <v>71</v>
      </c>
      <c r="U14" s="28" t="s">
        <v>68</v>
      </c>
      <c r="W14" s="27" t="s">
        <v>72</v>
      </c>
      <c r="X14" s="28" t="s">
        <v>69</v>
      </c>
    </row>
    <row r="15" spans="1:24" ht="17.45" customHeight="1">
      <c r="A15" s="2"/>
      <c r="B15" s="16"/>
      <c r="C15" s="55" t="str">
        <f>CONCATENATE("Transport of the deceased on the day of the funeral in the local area ",R15,"")</f>
        <v>Transport of the deceased on the day of the funeral in the local area - standard motor hearse</v>
      </c>
      <c r="D15" s="55"/>
      <c r="E15" s="55"/>
      <c r="F15" s="55"/>
      <c r="G15" s="55"/>
      <c r="H15" s="55"/>
      <c r="I15" s="55"/>
      <c r="J15" s="2"/>
      <c r="L15" s="32" t="s">
        <v>7</v>
      </c>
      <c r="M15" s="17"/>
      <c r="N15" s="25"/>
      <c r="O15" s="26"/>
      <c r="P15" s="17"/>
      <c r="Q15" s="27" t="s">
        <v>12</v>
      </c>
      <c r="R15" s="28" t="s">
        <v>32</v>
      </c>
      <c r="S15" s="29"/>
      <c r="T15" s="29"/>
      <c r="U15" s="29"/>
    </row>
    <row r="16" spans="1:24" ht="17.45" customHeight="1">
      <c r="A16" s="2"/>
      <c r="B16" s="16"/>
      <c r="C16" s="55" t="s">
        <v>45</v>
      </c>
      <c r="D16" s="55"/>
      <c r="E16" s="55"/>
      <c r="F16" s="55"/>
      <c r="G16" s="55"/>
      <c r="H16" s="55"/>
      <c r="I16" s="55"/>
      <c r="J16" s="2"/>
      <c r="L16" s="22" t="s">
        <v>7</v>
      </c>
      <c r="M16" s="17"/>
      <c r="N16" s="30"/>
      <c r="O16" s="31"/>
      <c r="P16" s="17"/>
      <c r="Q16" s="29"/>
      <c r="R16" s="29"/>
      <c r="S16" s="29"/>
      <c r="T16" s="29"/>
      <c r="U16" s="29"/>
    </row>
    <row r="17" spans="1:21" ht="17.45" customHeight="1">
      <c r="A17" s="2"/>
      <c r="B17" s="16"/>
      <c r="C17" s="55" t="str">
        <f>IF(O17=1,"1 limousine on the day of the funeral in the local area",IF(O17&gt;1,CONCATENATE("",O17," limousines on the day of the funeral in the local area")))</f>
        <v>1 limousine on the day of the funeral in the local area</v>
      </c>
      <c r="D17" s="55"/>
      <c r="E17" s="55"/>
      <c r="F17" s="55"/>
      <c r="G17" s="55"/>
      <c r="H17" s="55"/>
      <c r="I17" s="55"/>
      <c r="J17" s="2"/>
      <c r="L17" s="22" t="s">
        <v>7</v>
      </c>
      <c r="M17" s="17"/>
      <c r="N17" s="27" t="s">
        <v>13</v>
      </c>
      <c r="O17" s="28">
        <v>1</v>
      </c>
      <c r="P17" s="17"/>
      <c r="Q17" s="29"/>
      <c r="R17" s="29"/>
      <c r="S17" s="29"/>
      <c r="T17" s="29"/>
      <c r="U17" s="29"/>
    </row>
    <row r="18" spans="1:21" ht="17.45" customHeight="1">
      <c r="A18" s="2"/>
      <c r="B18" s="16"/>
      <c r="C18" s="55" t="str">
        <f>IF(O18=1,"1 pallbearer to convey the coffin on the day of the funeral",IF(O18&gt;1,CONCATENATE("",O18," pallbearers to convey the coffin on the day of the funeral")))</f>
        <v>6 pallbearers to convey the coffin on the day of the funeral</v>
      </c>
      <c r="D18" s="55"/>
      <c r="E18" s="55"/>
      <c r="F18" s="55"/>
      <c r="G18" s="55"/>
      <c r="H18" s="55"/>
      <c r="I18" s="55"/>
      <c r="J18" s="2"/>
      <c r="L18" s="22" t="s">
        <v>7</v>
      </c>
      <c r="M18" s="17"/>
      <c r="N18" s="27" t="s">
        <v>26</v>
      </c>
      <c r="O18" s="28">
        <v>6</v>
      </c>
      <c r="P18" s="17"/>
      <c r="Q18" s="29"/>
      <c r="R18" s="29"/>
      <c r="S18" s="29"/>
      <c r="T18" s="29"/>
      <c r="U18" s="29"/>
    </row>
    <row r="19" spans="1:21" ht="17.25" customHeight="1">
      <c r="A19" s="2"/>
      <c r="B19" s="16"/>
      <c r="C19" s="55" t="s">
        <v>14</v>
      </c>
      <c r="D19" s="55"/>
      <c r="E19" s="55"/>
      <c r="F19" s="55"/>
      <c r="G19" s="55"/>
      <c r="H19" s="55"/>
      <c r="I19" s="55"/>
      <c r="J19" s="2"/>
      <c r="L19" s="22" t="s">
        <v>7</v>
      </c>
      <c r="M19" s="17"/>
      <c r="N19" s="30"/>
      <c r="O19" s="31"/>
      <c r="P19" s="17"/>
      <c r="Q19" s="29"/>
      <c r="R19" s="29"/>
      <c r="S19" s="29"/>
      <c r="T19" s="29"/>
      <c r="U19" s="29"/>
    </row>
    <row r="20" spans="1:21" ht="17.25" customHeight="1">
      <c r="A20" s="2"/>
      <c r="B20" s="16"/>
      <c r="C20" s="55" t="s">
        <v>33</v>
      </c>
      <c r="D20" s="55"/>
      <c r="E20" s="55"/>
      <c r="F20" s="55"/>
      <c r="G20" s="55"/>
      <c r="H20" s="55"/>
      <c r="I20" s="55"/>
      <c r="J20" s="2"/>
      <c r="L20" s="22" t="s">
        <v>7</v>
      </c>
      <c r="M20" s="17"/>
      <c r="N20" s="30"/>
      <c r="O20" s="31"/>
      <c r="P20" s="17"/>
      <c r="Q20" s="29"/>
      <c r="R20" s="29"/>
      <c r="S20" s="29"/>
      <c r="T20" s="29"/>
      <c r="U20" s="29"/>
    </row>
    <row r="21" spans="1:21" ht="3.75" customHeight="1">
      <c r="A21" s="2"/>
      <c r="B21" s="14"/>
      <c r="C21" s="14"/>
      <c r="D21" s="14"/>
      <c r="E21" s="14"/>
      <c r="F21" s="14"/>
      <c r="G21" s="14"/>
      <c r="H21" s="14"/>
      <c r="I21" s="15"/>
      <c r="J21" s="2"/>
      <c r="L21" s="32" t="s">
        <v>7</v>
      </c>
      <c r="M21" s="32"/>
      <c r="N21" s="33"/>
      <c r="O21" s="10"/>
      <c r="P21" s="32"/>
    </row>
    <row r="22" spans="1:21" ht="8.1" customHeight="1">
      <c r="A22" s="2"/>
      <c r="B22" s="13"/>
      <c r="C22" s="13"/>
      <c r="D22" s="13"/>
      <c r="E22" s="13"/>
      <c r="F22" s="13"/>
      <c r="G22" s="13"/>
      <c r="H22" s="13"/>
      <c r="I22" s="2"/>
      <c r="J22" s="2"/>
      <c r="L22" s="32" t="s">
        <v>7</v>
      </c>
      <c r="M22" s="32"/>
      <c r="N22" s="33"/>
      <c r="O22" s="10"/>
      <c r="P22" s="32"/>
    </row>
    <row r="23" spans="1:21" ht="16.149999999999999">
      <c r="A23" s="2"/>
      <c r="B23" s="54" t="str">
        <f>IF(N3="No", "Contribution towards third party costs which are outside the control of the funeral director", "Guaranteed third party costs")</f>
        <v>Contribution towards third party costs which are outside the control of the funeral director</v>
      </c>
      <c r="C23" s="34"/>
      <c r="D23" s="2"/>
      <c r="E23" s="2"/>
      <c r="F23" s="2"/>
      <c r="G23" s="2"/>
      <c r="H23" s="2"/>
      <c r="I23" s="2"/>
      <c r="J23" s="2"/>
      <c r="L23" s="32" t="s">
        <v>7</v>
      </c>
      <c r="M23" s="32"/>
      <c r="N23" s="33"/>
      <c r="O23" s="10"/>
      <c r="P23" s="32"/>
    </row>
    <row r="24" spans="1:21" ht="3.75" customHeight="1">
      <c r="A24" s="2"/>
      <c r="B24" s="13"/>
      <c r="C24" s="13"/>
      <c r="D24" s="13"/>
      <c r="E24" s="13"/>
      <c r="F24" s="13"/>
      <c r="G24" s="13"/>
      <c r="H24" s="13"/>
      <c r="I24" s="2"/>
      <c r="J24" s="2"/>
      <c r="L24" s="32" t="s">
        <v>7</v>
      </c>
      <c r="M24" s="32"/>
      <c r="N24" s="33"/>
      <c r="O24" s="10"/>
      <c r="P24" s="32"/>
    </row>
    <row r="25" spans="1:21" ht="3.75" customHeight="1">
      <c r="A25" s="2"/>
      <c r="B25" s="14"/>
      <c r="C25" s="14"/>
      <c r="D25" s="14"/>
      <c r="E25" s="14"/>
      <c r="F25" s="14"/>
      <c r="G25" s="14"/>
      <c r="H25" s="14"/>
      <c r="I25" s="15"/>
      <c r="J25" s="2"/>
      <c r="L25" s="32" t="s">
        <v>7</v>
      </c>
      <c r="M25" s="32"/>
      <c r="N25" s="33"/>
      <c r="O25" s="10"/>
      <c r="P25" s="32"/>
    </row>
    <row r="26" spans="1:21" ht="17.45" customHeight="1">
      <c r="A26" s="2"/>
      <c r="B26" s="16"/>
      <c r="C26" s="55" t="s">
        <v>47</v>
      </c>
      <c r="D26" s="55"/>
      <c r="E26" s="55"/>
      <c r="F26" s="55"/>
      <c r="G26" s="55"/>
      <c r="H26" s="55"/>
      <c r="I26" s="55"/>
      <c r="J26" s="2"/>
      <c r="L26" s="22" t="s">
        <v>7</v>
      </c>
      <c r="M26" s="17"/>
      <c r="N26" s="33"/>
      <c r="O26" s="10"/>
      <c r="P26" s="17"/>
    </row>
    <row r="27" spans="1:21" ht="17.45" customHeight="1">
      <c r="A27" s="2"/>
      <c r="B27" s="16"/>
      <c r="C27" s="55" t="str">
        <f>CONCATENATE("A local, attended cremation at a day and time of ",R27," choice subject to availability")</f>
        <v>A local, attended cremation at a day and time of your choice subject to availability</v>
      </c>
      <c r="D27" s="55"/>
      <c r="E27" s="55"/>
      <c r="F27" s="55"/>
      <c r="G27" s="55"/>
      <c r="H27" s="55"/>
      <c r="I27" s="55"/>
      <c r="J27" s="2"/>
      <c r="L27" s="22" t="s">
        <v>7</v>
      </c>
      <c r="M27" s="17"/>
      <c r="N27" s="33"/>
      <c r="O27" s="10"/>
      <c r="P27" s="17"/>
      <c r="Q27" s="27" t="s">
        <v>53</v>
      </c>
      <c r="R27" s="28" t="s">
        <v>51</v>
      </c>
    </row>
    <row r="28" spans="1:21" ht="17.45" customHeight="1">
      <c r="A28" s="2"/>
      <c r="B28" s="16"/>
      <c r="C28" s="55" t="s">
        <v>34</v>
      </c>
      <c r="D28" s="55"/>
      <c r="E28" s="55"/>
      <c r="F28" s="55"/>
      <c r="G28" s="55"/>
      <c r="H28" s="55"/>
      <c r="I28" s="55"/>
      <c r="J28" s="2"/>
      <c r="L28" s="22" t="s">
        <v>7</v>
      </c>
      <c r="M28" s="17"/>
      <c r="N28" s="33"/>
      <c r="O28" s="10"/>
      <c r="P28" s="17"/>
    </row>
    <row r="29" spans="1:21" ht="17.45" customHeight="1">
      <c r="A29" s="2"/>
      <c r="B29" s="16"/>
      <c r="C29" s="55" t="s">
        <v>27</v>
      </c>
      <c r="D29" s="55"/>
      <c r="E29" s="55"/>
      <c r="F29" s="55"/>
      <c r="G29" s="55"/>
      <c r="H29" s="55"/>
      <c r="I29" s="55"/>
      <c r="J29" s="2"/>
      <c r="L29" s="22" t="s">
        <v>7</v>
      </c>
      <c r="M29" s="17"/>
      <c r="N29" s="33"/>
      <c r="O29" s="10"/>
      <c r="P29" s="17"/>
    </row>
    <row r="30" spans="1:21" ht="17.45" customHeight="1">
      <c r="A30" s="2"/>
      <c r="B30" s="16"/>
      <c r="C30" s="55" t="s">
        <v>15</v>
      </c>
      <c r="D30" s="55"/>
      <c r="E30" s="55"/>
      <c r="F30" s="55"/>
      <c r="G30" s="55"/>
      <c r="H30" s="55"/>
      <c r="I30" s="55"/>
      <c r="J30" s="2"/>
      <c r="L30" s="22" t="s">
        <v>7</v>
      </c>
      <c r="M30" s="17"/>
      <c r="N30" s="33"/>
      <c r="O30" s="10"/>
      <c r="P30" s="17"/>
    </row>
    <row r="31" spans="1:21" ht="17.45" customHeight="1">
      <c r="A31" s="2"/>
      <c r="B31" s="16"/>
      <c r="C31" s="55" t="s">
        <v>16</v>
      </c>
      <c r="D31" s="55"/>
      <c r="E31" s="55"/>
      <c r="F31" s="55"/>
      <c r="G31" s="55"/>
      <c r="H31" s="55"/>
      <c r="I31" s="55"/>
      <c r="J31" s="2"/>
      <c r="L31" s="22" t="s">
        <v>7</v>
      </c>
      <c r="M31" s="17"/>
      <c r="N31" s="33"/>
      <c r="O31" s="10"/>
      <c r="P31" s="17"/>
    </row>
    <row r="32" spans="1:21" ht="17.45" customHeight="1">
      <c r="A32" s="2"/>
      <c r="B32" s="16"/>
      <c r="C32" s="55" t="s">
        <v>43</v>
      </c>
      <c r="D32" s="55"/>
      <c r="E32" s="55"/>
      <c r="F32" s="55"/>
      <c r="G32" s="55"/>
      <c r="H32" s="55"/>
      <c r="I32" s="55"/>
      <c r="J32" s="2"/>
      <c r="L32" s="22" t="s">
        <v>7</v>
      </c>
      <c r="M32" s="17"/>
      <c r="N32" s="33"/>
      <c r="O32" s="10"/>
      <c r="P32" s="17"/>
    </row>
    <row r="33" spans="1:16" ht="17.45" customHeight="1">
      <c r="A33" s="2"/>
      <c r="B33" s="16"/>
      <c r="C33" s="55" t="s">
        <v>35</v>
      </c>
      <c r="D33" s="55"/>
      <c r="E33" s="55"/>
      <c r="F33" s="55"/>
      <c r="G33" s="55"/>
      <c r="H33" s="55"/>
      <c r="I33" s="55"/>
      <c r="J33" s="2"/>
      <c r="L33" s="22" t="s">
        <v>7</v>
      </c>
      <c r="M33" s="17"/>
      <c r="N33" s="33"/>
      <c r="O33" s="10"/>
      <c r="P33" s="17"/>
    </row>
    <row r="34" spans="1:16" ht="17.45" customHeight="1">
      <c r="A34" s="2"/>
      <c r="B34" s="16"/>
      <c r="C34" s="55" t="str">
        <f>CONCATENATE("",O34," orders of service")</f>
        <v>50 orders of service</v>
      </c>
      <c r="D34" s="55"/>
      <c r="E34" s="55"/>
      <c r="F34" s="55"/>
      <c r="G34" s="55"/>
      <c r="H34" s="55"/>
      <c r="I34" s="55"/>
      <c r="J34" s="2"/>
      <c r="L34" s="22" t="s">
        <v>7</v>
      </c>
      <c r="M34" s="17"/>
      <c r="N34" s="35" t="s">
        <v>17</v>
      </c>
      <c r="O34" s="36">
        <v>50</v>
      </c>
      <c r="P34" s="17"/>
    </row>
    <row r="35" spans="1:16" ht="17.45" customHeight="1">
      <c r="A35" s="2"/>
      <c r="B35" s="16"/>
      <c r="C35" s="55" t="s">
        <v>44</v>
      </c>
      <c r="D35" s="55"/>
      <c r="E35" s="55"/>
      <c r="F35" s="55"/>
      <c r="G35" s="55"/>
      <c r="H35" s="55"/>
      <c r="I35" s="55"/>
      <c r="J35" s="2"/>
      <c r="L35" s="22" t="s">
        <v>7</v>
      </c>
      <c r="M35" s="17"/>
      <c r="N35" s="33"/>
      <c r="O35" s="10"/>
      <c r="P35" s="17"/>
    </row>
    <row r="36" spans="1:16" ht="3.75" customHeight="1">
      <c r="A36" s="2"/>
      <c r="B36" s="14"/>
      <c r="C36" s="14"/>
      <c r="D36" s="14"/>
      <c r="E36" s="14"/>
      <c r="F36" s="14"/>
      <c r="G36" s="14"/>
      <c r="H36" s="14"/>
      <c r="I36" s="15"/>
      <c r="J36" s="2"/>
      <c r="L36" s="32" t="s">
        <v>7</v>
      </c>
      <c r="N36" s="37"/>
    </row>
    <row r="37" spans="1:16" ht="8.1" customHeight="1">
      <c r="A37" s="2"/>
      <c r="B37" s="13"/>
      <c r="C37" s="13"/>
      <c r="D37" s="13"/>
      <c r="E37" s="13"/>
      <c r="F37" s="13"/>
      <c r="G37" s="13"/>
      <c r="H37" s="13"/>
      <c r="I37" s="2"/>
      <c r="J37" s="2"/>
      <c r="L37" s="32" t="s">
        <v>7</v>
      </c>
      <c r="N37" s="37"/>
    </row>
    <row r="38" spans="1:16" ht="16.149999999999999">
      <c r="A38" s="2"/>
      <c r="B38" s="54" t="s">
        <v>24</v>
      </c>
      <c r="C38" s="34"/>
      <c r="D38" s="2"/>
      <c r="E38" s="2"/>
      <c r="F38" s="2"/>
      <c r="G38" s="2"/>
      <c r="H38" s="2"/>
      <c r="I38" s="2"/>
      <c r="J38" s="2"/>
      <c r="L38" s="32" t="s">
        <v>7</v>
      </c>
      <c r="N38" s="37"/>
    </row>
    <row r="39" spans="1:16" ht="3.6" customHeight="1">
      <c r="A39" s="2"/>
      <c r="B39" s="34"/>
      <c r="C39" s="34"/>
      <c r="D39" s="2"/>
      <c r="E39" s="2"/>
      <c r="F39" s="2"/>
      <c r="G39" s="2"/>
      <c r="H39" s="2"/>
      <c r="I39" s="2"/>
      <c r="J39" s="2"/>
      <c r="L39" s="32" t="s">
        <v>7</v>
      </c>
      <c r="N39" s="37"/>
    </row>
    <row r="40" spans="1:16" ht="3.75" customHeight="1">
      <c r="A40" s="2"/>
      <c r="B40" s="14"/>
      <c r="C40" s="14"/>
      <c r="D40" s="14"/>
      <c r="E40" s="14"/>
      <c r="F40" s="14"/>
      <c r="G40" s="14"/>
      <c r="H40" s="14"/>
      <c r="I40" s="15"/>
      <c r="J40" s="2"/>
      <c r="L40" s="32" t="s">
        <v>7</v>
      </c>
      <c r="N40" s="37"/>
    </row>
    <row r="41" spans="1:16" ht="17.45" customHeight="1">
      <c r="A41" s="2"/>
      <c r="B41" s="65" t="s">
        <v>54</v>
      </c>
      <c r="C41" s="65"/>
      <c r="D41" s="65"/>
      <c r="E41" s="65"/>
      <c r="F41" s="65"/>
      <c r="G41" s="65"/>
      <c r="H41" s="65"/>
      <c r="I41" s="65"/>
      <c r="J41" s="2"/>
      <c r="L41" s="22" t="s">
        <v>7</v>
      </c>
      <c r="N41" s="37"/>
    </row>
    <row r="42" spans="1:16" ht="17.45" customHeight="1">
      <c r="A42" s="2"/>
      <c r="B42" s="64" t="s">
        <v>28</v>
      </c>
      <c r="C42" s="64"/>
      <c r="D42" s="64"/>
      <c r="E42" s="64"/>
      <c r="F42" s="64"/>
      <c r="G42" s="64"/>
      <c r="H42" s="64"/>
      <c r="I42" s="64"/>
      <c r="J42" s="2"/>
      <c r="L42" s="32" t="s">
        <v>7</v>
      </c>
      <c r="N42" s="37"/>
    </row>
    <row r="43" spans="1:16" ht="17.45" customHeight="1">
      <c r="A43" s="2"/>
      <c r="B43" s="65" t="s">
        <v>29</v>
      </c>
      <c r="C43" s="65"/>
      <c r="D43" s="65"/>
      <c r="E43" s="65"/>
      <c r="F43" s="65"/>
      <c r="G43" s="65"/>
      <c r="H43" s="65"/>
      <c r="I43" s="65"/>
      <c r="J43" s="2"/>
      <c r="L43" s="32" t="s">
        <v>7</v>
      </c>
      <c r="N43" s="37"/>
    </row>
    <row r="44" spans="1:16" ht="17.45" customHeight="1">
      <c r="A44" s="2"/>
      <c r="B44" s="65" t="s">
        <v>37</v>
      </c>
      <c r="C44" s="65"/>
      <c r="D44" s="65"/>
      <c r="E44" s="65"/>
      <c r="F44" s="65"/>
      <c r="G44" s="65"/>
      <c r="H44" s="65"/>
      <c r="I44" s="65"/>
      <c r="J44" s="2"/>
      <c r="L44" s="32" t="s">
        <v>7</v>
      </c>
      <c r="N44" s="37"/>
    </row>
    <row r="45" spans="1:16" ht="30" customHeight="1">
      <c r="A45" s="2"/>
      <c r="B45" s="65" t="s">
        <v>46</v>
      </c>
      <c r="C45" s="65"/>
      <c r="D45" s="65"/>
      <c r="E45" s="65"/>
      <c r="F45" s="65"/>
      <c r="G45" s="65"/>
      <c r="H45" s="65"/>
      <c r="I45" s="65"/>
      <c r="J45" s="2"/>
      <c r="L45" s="32" t="s">
        <v>7</v>
      </c>
      <c r="N45" s="37"/>
    </row>
    <row r="46" spans="1:16" ht="3.75" customHeight="1">
      <c r="A46" s="2"/>
      <c r="B46" s="14"/>
      <c r="C46" s="14"/>
      <c r="D46" s="14"/>
      <c r="E46" s="14"/>
      <c r="F46" s="14"/>
      <c r="G46" s="14"/>
      <c r="H46" s="14"/>
      <c r="I46" s="15"/>
      <c r="J46" s="2"/>
      <c r="N46" s="37"/>
    </row>
    <row r="47" spans="1:16" ht="8.1" customHeight="1">
      <c r="A47" s="2"/>
      <c r="B47" s="2"/>
      <c r="C47" s="2"/>
      <c r="D47" s="2"/>
      <c r="E47" s="2"/>
      <c r="F47" s="2"/>
      <c r="G47" s="2"/>
      <c r="H47" s="2"/>
      <c r="I47" s="2"/>
      <c r="J47" s="2"/>
      <c r="N47" s="37"/>
    </row>
    <row r="48" spans="1:16" ht="16.149999999999999">
      <c r="A48" s="2"/>
      <c r="B48" s="54" t="s">
        <v>18</v>
      </c>
      <c r="C48" s="34"/>
      <c r="D48" s="2"/>
      <c r="E48" s="2"/>
      <c r="F48" s="2"/>
      <c r="G48" s="2"/>
      <c r="H48" s="2"/>
      <c r="I48" s="2"/>
      <c r="J48" s="2"/>
      <c r="N48" s="37"/>
    </row>
    <row r="49" spans="1:15" ht="3.6" customHeight="1">
      <c r="A49" s="2"/>
      <c r="B49" s="34"/>
      <c r="C49" s="34"/>
      <c r="D49" s="2"/>
      <c r="E49" s="2"/>
      <c r="F49" s="2"/>
      <c r="G49" s="2"/>
      <c r="H49" s="2"/>
      <c r="I49" s="2"/>
      <c r="J49" s="2"/>
      <c r="N49" s="37"/>
    </row>
    <row r="50" spans="1:15" ht="3.6" customHeight="1">
      <c r="A50" s="2"/>
      <c r="B50" s="38"/>
      <c r="C50" s="38"/>
      <c r="D50" s="15"/>
      <c r="E50" s="2"/>
      <c r="F50" s="15"/>
      <c r="G50" s="15"/>
      <c r="H50" s="2"/>
      <c r="I50" s="2"/>
      <c r="J50" s="2"/>
      <c r="N50" s="37"/>
    </row>
    <row r="51" spans="1:15" ht="17.100000000000001" customHeight="1">
      <c r="A51" s="2"/>
      <c r="B51" s="49" t="s">
        <v>19</v>
      </c>
      <c r="C51" s="50"/>
      <c r="D51" s="51"/>
      <c r="E51" s="46"/>
      <c r="F51" s="60">
        <f>O51</f>
        <v>2000</v>
      </c>
      <c r="G51" s="60"/>
      <c r="H51" s="2"/>
      <c r="I51" s="2"/>
      <c r="J51" s="2"/>
      <c r="N51" s="39" t="s">
        <v>6</v>
      </c>
      <c r="O51" s="40">
        <v>2000</v>
      </c>
    </row>
    <row r="52" spans="1:15" ht="17.100000000000001" customHeight="1">
      <c r="A52" s="2"/>
      <c r="B52" s="49" t="s">
        <v>20</v>
      </c>
      <c r="C52" s="50"/>
      <c r="D52" s="51"/>
      <c r="E52" s="46"/>
      <c r="F52" s="60">
        <f>O52</f>
        <v>1000</v>
      </c>
      <c r="G52" s="60"/>
      <c r="H52" s="2"/>
      <c r="I52" s="2"/>
      <c r="J52" s="2"/>
      <c r="N52" s="39" t="s">
        <v>20</v>
      </c>
      <c r="O52" s="40">
        <v>1000</v>
      </c>
    </row>
    <row r="53" spans="1:15" ht="16.5" customHeight="1">
      <c r="A53" s="2"/>
      <c r="B53" s="49" t="s">
        <v>21</v>
      </c>
      <c r="C53" s="50"/>
      <c r="D53" s="51"/>
      <c r="E53" s="46"/>
      <c r="F53" s="60">
        <v>325</v>
      </c>
      <c r="G53" s="60"/>
      <c r="H53" s="2"/>
      <c r="I53" s="2"/>
      <c r="J53" s="2"/>
      <c r="L53" s="1"/>
      <c r="M53" s="1"/>
    </row>
    <row r="54" spans="1:15" ht="16.5" customHeight="1">
      <c r="A54" s="2"/>
      <c r="B54" s="52" t="s">
        <v>22</v>
      </c>
      <c r="C54" s="44"/>
      <c r="D54" s="45"/>
      <c r="E54" s="46"/>
      <c r="F54" s="56">
        <f>SUM(F51:F53)</f>
        <v>3325</v>
      </c>
      <c r="G54" s="56"/>
      <c r="H54" s="2"/>
      <c r="I54" s="2"/>
      <c r="J54" s="2"/>
      <c r="L54" s="1"/>
      <c r="M54" s="1"/>
    </row>
    <row r="55" spans="1:15" ht="3.6" customHeight="1">
      <c r="A55" s="2"/>
      <c r="B55" s="15"/>
      <c r="C55" s="15"/>
      <c r="D55" s="15"/>
      <c r="E55" s="2"/>
      <c r="F55" s="15"/>
      <c r="G55" s="15"/>
      <c r="H55" s="2"/>
      <c r="I55" s="2"/>
      <c r="J55" s="2"/>
      <c r="L55" s="1"/>
      <c r="M55" s="1"/>
    </row>
    <row r="56" spans="1:15" ht="8.1" customHeight="1">
      <c r="A56" s="2"/>
      <c r="B56" s="2"/>
      <c r="C56" s="2"/>
      <c r="D56" s="2"/>
      <c r="E56" s="2"/>
      <c r="F56" s="2"/>
      <c r="G56" s="2"/>
      <c r="H56" s="2"/>
      <c r="I56" s="2"/>
      <c r="J56" s="2"/>
      <c r="L56" s="1"/>
      <c r="M56" s="1"/>
    </row>
    <row r="57" spans="1:15" ht="58.5" customHeight="1">
      <c r="A57" s="2"/>
      <c r="B57" s="63" t="str">
        <f ca="1">"The plan information and prices provided should be used as an example only. There is further important information you will need before deciding to purchase a funeral plan. Terms and conditions apply. Prices correct as at "&amp;TEXT(TODAY(),"mmmm yyyy")&amp;" and may change in the future. Price based on today's cost of a funeral plus a £325 administration fee charged by Ecclesiastical and any instalment charges."</f>
        <v>The plan information and prices provided should be used as an example only. There is further important information you will need before deciding to purchase a funeral plan. Terms and conditions apply. Prices correct as at April 2024 and may change in the future. Price based on today's cost of a funeral plus a £325 administration fee charged by Ecclesiastical and any instalment charges.</v>
      </c>
      <c r="C57" s="63"/>
      <c r="D57" s="63"/>
      <c r="E57" s="63"/>
      <c r="F57" s="63"/>
      <c r="G57" s="63"/>
      <c r="H57" s="63"/>
      <c r="I57" s="63"/>
      <c r="J57" s="2"/>
      <c r="L57" s="1"/>
      <c r="M57" s="1"/>
    </row>
    <row r="58" spans="1:15" ht="29.1" customHeight="1">
      <c r="A58" s="2"/>
      <c r="B58" s="61" t="s">
        <v>36</v>
      </c>
      <c r="C58" s="62"/>
      <c r="D58" s="62"/>
      <c r="E58" s="62"/>
      <c r="F58" s="62"/>
      <c r="G58" s="62"/>
      <c r="H58" s="62"/>
      <c r="I58" s="62"/>
      <c r="J58" s="2"/>
      <c r="L58" s="1"/>
      <c r="M58" s="1"/>
    </row>
    <row r="59" spans="1:15" ht="27.95" customHeight="1">
      <c r="A59" s="2"/>
      <c r="B59" s="57"/>
      <c r="C59" s="58"/>
      <c r="D59" s="58"/>
      <c r="E59" s="58"/>
      <c r="F59" s="58"/>
      <c r="G59" s="58"/>
      <c r="H59" s="58"/>
      <c r="I59" s="58"/>
      <c r="J59" s="2"/>
      <c r="L59" s="1"/>
      <c r="M59" s="1"/>
    </row>
    <row r="60" spans="1:15" ht="36" customHeight="1">
      <c r="A60" s="2"/>
      <c r="B60" s="59"/>
      <c r="C60" s="59"/>
      <c r="D60" s="59"/>
      <c r="E60" s="59"/>
      <c r="F60" s="59"/>
      <c r="G60" s="59"/>
      <c r="H60" s="59"/>
      <c r="I60" s="59"/>
      <c r="J60" s="2"/>
    </row>
    <row r="61" spans="1:15">
      <c r="A61" s="2"/>
      <c r="J61" s="2"/>
    </row>
    <row r="62" spans="1:15">
      <c r="A62" s="2"/>
      <c r="J62" s="2"/>
    </row>
    <row r="63" spans="1:15">
      <c r="A63" s="2"/>
      <c r="J63" s="2"/>
    </row>
    <row r="64" spans="1:15">
      <c r="A64" s="2"/>
      <c r="J64" s="2"/>
    </row>
    <row r="65" spans="1:10">
      <c r="A65" s="2"/>
      <c r="I65" s="47"/>
      <c r="J65" s="2"/>
    </row>
    <row r="66" spans="1:10">
      <c r="A66" s="2"/>
      <c r="J66" s="2"/>
    </row>
    <row r="67" spans="1:10">
      <c r="A67" s="2"/>
      <c r="J67" s="2"/>
    </row>
    <row r="68" spans="1:10">
      <c r="A68" s="2"/>
      <c r="J68" s="2"/>
    </row>
    <row r="69" spans="1:10">
      <c r="A69" s="2"/>
      <c r="J69" s="2"/>
    </row>
    <row r="70" spans="1:10">
      <c r="A70" s="2"/>
      <c r="J70" s="2"/>
    </row>
    <row r="71" spans="1:10">
      <c r="J71" s="2"/>
    </row>
    <row r="72" spans="1:10">
      <c r="J72" s="2"/>
    </row>
    <row r="73" spans="1:10">
      <c r="J73" s="2"/>
    </row>
    <row r="74" spans="1:10">
      <c r="J74" s="2"/>
    </row>
    <row r="75" spans="1:10">
      <c r="J75" s="2"/>
    </row>
    <row r="76" spans="1:10">
      <c r="J76" s="2"/>
    </row>
    <row r="93" spans="12:21">
      <c r="L93" s="41" t="s">
        <v>10</v>
      </c>
      <c r="M93" s="41"/>
      <c r="N93" s="41" t="s">
        <v>55</v>
      </c>
      <c r="O93" s="41" t="s">
        <v>32</v>
      </c>
      <c r="P93" s="41"/>
      <c r="Q93" s="41"/>
      <c r="R93" s="41" t="s">
        <v>51</v>
      </c>
      <c r="S93" s="41" t="s">
        <v>68</v>
      </c>
      <c r="T93" s="41" t="s">
        <v>69</v>
      </c>
      <c r="U93" s="3" t="s">
        <v>7</v>
      </c>
    </row>
    <row r="94" spans="12:21">
      <c r="L94" s="41" t="s">
        <v>23</v>
      </c>
      <c r="M94" s="41"/>
      <c r="N94" s="41" t="s">
        <v>56</v>
      </c>
      <c r="O94" s="41" t="s">
        <v>30</v>
      </c>
      <c r="P94" s="41"/>
      <c r="Q94" s="41"/>
      <c r="R94" s="41" t="s">
        <v>52</v>
      </c>
      <c r="S94" s="41" t="s">
        <v>67</v>
      </c>
      <c r="T94" s="41" t="s">
        <v>70</v>
      </c>
      <c r="U94" s="3" t="s">
        <v>48</v>
      </c>
    </row>
    <row r="95" spans="12:21">
      <c r="L95" s="41"/>
      <c r="M95" s="41"/>
      <c r="N95" s="41" t="s">
        <v>62</v>
      </c>
      <c r="O95" s="41" t="s">
        <v>31</v>
      </c>
      <c r="P95" s="41"/>
      <c r="Q95" s="41"/>
      <c r="R95" s="41"/>
      <c r="S95" s="41"/>
      <c r="T95" s="41"/>
    </row>
    <row r="96" spans="12:21">
      <c r="N96" s="41" t="s">
        <v>63</v>
      </c>
      <c r="O96" s="41"/>
      <c r="P96" s="41"/>
      <c r="Q96" s="41"/>
      <c r="R96" s="41"/>
      <c r="S96" s="41"/>
      <c r="T96" s="41"/>
    </row>
    <row r="97" spans="12:20">
      <c r="N97" s="41" t="s">
        <v>64</v>
      </c>
      <c r="O97" s="41"/>
      <c r="P97" s="41"/>
      <c r="Q97" s="41"/>
      <c r="R97" s="41"/>
      <c r="S97" s="41"/>
      <c r="T97" s="41"/>
    </row>
    <row r="98" spans="12:20">
      <c r="N98" s="41" t="s">
        <v>65</v>
      </c>
      <c r="O98" s="41"/>
      <c r="P98" s="41"/>
      <c r="Q98" s="41"/>
      <c r="R98" s="41"/>
      <c r="S98" s="41"/>
      <c r="T98" s="41"/>
    </row>
    <row r="99" spans="12:20">
      <c r="N99" s="41" t="s">
        <v>66</v>
      </c>
      <c r="O99" s="41"/>
      <c r="P99" s="41"/>
      <c r="Q99" s="41"/>
      <c r="R99" s="41"/>
      <c r="S99" s="41"/>
      <c r="T99" s="41"/>
    </row>
    <row r="100" spans="12:20">
      <c r="N100" s="41" t="s">
        <v>57</v>
      </c>
      <c r="O100" s="41"/>
      <c r="P100" s="41"/>
      <c r="Q100" s="41"/>
      <c r="R100" s="41"/>
      <c r="S100" s="41"/>
      <c r="T100" s="41"/>
    </row>
    <row r="101" spans="12:20">
      <c r="N101" s="41" t="s">
        <v>58</v>
      </c>
      <c r="O101" s="41"/>
      <c r="P101" s="41"/>
      <c r="Q101" s="41"/>
      <c r="R101" s="41"/>
      <c r="S101" s="41"/>
      <c r="T101" s="41"/>
    </row>
    <row r="102" spans="12:20">
      <c r="N102" s="41" t="s">
        <v>59</v>
      </c>
      <c r="O102" s="41"/>
      <c r="P102" s="41"/>
      <c r="Q102" s="41"/>
      <c r="R102" s="41"/>
      <c r="S102" s="41"/>
      <c r="T102" s="41"/>
    </row>
    <row r="103" spans="12:20">
      <c r="N103" s="41" t="s">
        <v>60</v>
      </c>
      <c r="O103" s="41"/>
      <c r="P103" s="41"/>
      <c r="Q103" s="41"/>
      <c r="R103" s="41"/>
      <c r="S103" s="41"/>
      <c r="T103" s="41"/>
    </row>
    <row r="104" spans="12:20">
      <c r="N104" s="41" t="s">
        <v>61</v>
      </c>
      <c r="O104" s="41"/>
      <c r="P104" s="41"/>
      <c r="Q104" s="41"/>
      <c r="R104" s="41"/>
      <c r="S104" s="41"/>
      <c r="T104" s="41"/>
    </row>
    <row r="105" spans="12:20">
      <c r="N105" s="41" t="s">
        <v>73</v>
      </c>
      <c r="O105" s="41"/>
      <c r="P105" s="41"/>
      <c r="Q105" s="41"/>
      <c r="R105" s="41"/>
      <c r="S105" s="41"/>
      <c r="T105" s="41"/>
    </row>
    <row r="106" spans="12:20">
      <c r="N106" s="3"/>
      <c r="O106" s="3"/>
      <c r="Q106" s="3"/>
      <c r="R106" s="3"/>
      <c r="S106" s="3"/>
      <c r="T106" s="3"/>
    </row>
    <row r="107" spans="12:20">
      <c r="N107" s="3"/>
      <c r="O107" s="3"/>
      <c r="Q107" s="3"/>
      <c r="R107" s="3"/>
      <c r="S107" s="3"/>
      <c r="T107" s="3"/>
    </row>
    <row r="109" spans="12:20">
      <c r="L109" s="48"/>
    </row>
  </sheetData>
  <sheetProtection algorithmName="SHA-512" hashValue="jq+4zaAq4P+zuAwC9Wi65i8vckCY1CCA5rbn3yqBeWtJKKGsd/hf7aVBSR3QAQyziWbnGi9Ztor/s98sVHb1nA==" saltValue="gM91Vv0u8O4sa71pnIfgjg==" spinCount="100000" sheet="1" autoFilter="0"/>
  <autoFilter ref="L6:L45" xr:uid="{00000000-0009-0000-0000-000000000000}"/>
  <mergeCells count="45">
    <mergeCell ref="C11:I11"/>
    <mergeCell ref="C32:I32"/>
    <mergeCell ref="C34:I34"/>
    <mergeCell ref="C12:I12"/>
    <mergeCell ref="C17:I17"/>
    <mergeCell ref="C18:I18"/>
    <mergeCell ref="C19:I19"/>
    <mergeCell ref="C26:I26"/>
    <mergeCell ref="C27:I27"/>
    <mergeCell ref="C20:I20"/>
    <mergeCell ref="C16:I16"/>
    <mergeCell ref="C13:I13"/>
    <mergeCell ref="C14:I14"/>
    <mergeCell ref="L2:O2"/>
    <mergeCell ref="B3:C3"/>
    <mergeCell ref="D3:I3"/>
    <mergeCell ref="L3:L4"/>
    <mergeCell ref="N3:N4"/>
    <mergeCell ref="B4:C4"/>
    <mergeCell ref="G4:I4"/>
    <mergeCell ref="B1:H1"/>
    <mergeCell ref="B2:C2"/>
    <mergeCell ref="D2:I2"/>
    <mergeCell ref="C9:I9"/>
    <mergeCell ref="C10:I10"/>
    <mergeCell ref="C15:I15"/>
    <mergeCell ref="C29:I29"/>
    <mergeCell ref="C28:I28"/>
    <mergeCell ref="C30:I30"/>
    <mergeCell ref="C31:I31"/>
    <mergeCell ref="C33:I33"/>
    <mergeCell ref="F54:G54"/>
    <mergeCell ref="B59:I59"/>
    <mergeCell ref="B60:I60"/>
    <mergeCell ref="F51:G51"/>
    <mergeCell ref="F52:G52"/>
    <mergeCell ref="F53:G53"/>
    <mergeCell ref="B58:I58"/>
    <mergeCell ref="B57:I57"/>
    <mergeCell ref="B42:I42"/>
    <mergeCell ref="B44:I44"/>
    <mergeCell ref="B41:I41"/>
    <mergeCell ref="B43:I43"/>
    <mergeCell ref="B45:I45"/>
    <mergeCell ref="C35:I35"/>
  </mergeCells>
  <conditionalFormatting sqref="B45:I45">
    <cfRule type="expression" dxfId="1" priority="2">
      <formula>$N$3="Yes"</formula>
    </cfRule>
  </conditionalFormatting>
  <conditionalFormatting sqref="B41:I41">
    <cfRule type="expression" dxfId="0" priority="1">
      <formula>$L$29="No"</formula>
    </cfRule>
  </conditionalFormatting>
  <dataValidations count="9">
    <dataValidation type="list" allowBlank="1" showInputMessage="1" showErrorMessage="1" sqref="R15" xr:uid="{00000000-0002-0000-0000-000000000000}">
      <formula1>$O$93:$O$96</formula1>
    </dataValidation>
    <dataValidation type="list" allowBlank="1" showInputMessage="1" showErrorMessage="1" sqref="R10:R13" xr:uid="{00000000-0002-0000-0000-000002000000}">
      <formula1>$L$93:$L$94</formula1>
    </dataValidation>
    <dataValidation type="list" allowBlank="1" showInputMessage="1" showErrorMessage="1" sqref="N3:N4" xr:uid="{72640C0F-C5B7-48C1-9279-169C0E757A69}">
      <formula1>"Yes,No"</formula1>
    </dataValidation>
    <dataValidation type="list" allowBlank="1" showInputMessage="1" showErrorMessage="1" promptTitle="Choose Yes or No" prompt="Choose Yes or No" sqref="L16:L20 L26:L35 L41 L12:L13" xr:uid="{D34FD8ED-FE45-4E5B-9FBB-2B446A6AEEF8}">
      <formula1>"Yes,No"</formula1>
    </dataValidation>
    <dataValidation type="list" allowBlank="1" showInputMessage="1" showErrorMessage="1" sqref="R27" xr:uid="{9EA2D4DA-4FFF-49AA-AE5B-390FE41BFDED}">
      <formula1>$R$93:$R$94</formula1>
    </dataValidation>
    <dataValidation type="list" allowBlank="1" showInputMessage="1" showErrorMessage="1" sqref="U14" xr:uid="{47CA65E2-A9F7-46F8-9BA7-9B90F2AA9EDE}">
      <formula1>$S$93:$S$94</formula1>
    </dataValidation>
    <dataValidation type="list" allowBlank="1" showInputMessage="1" showErrorMessage="1" sqref="X14" xr:uid="{1B611B2F-4D28-4D62-8E8F-3A9415F58418}">
      <formula1>$T$93:$T$94</formula1>
    </dataValidation>
    <dataValidation type="list" allowBlank="1" showInputMessage="1" showErrorMessage="1" sqref="R14" xr:uid="{00000000-0002-0000-0000-000001000000}">
      <formula1>$N$93:$N$105</formula1>
    </dataValidation>
    <dataValidation type="list" allowBlank="1" showInputMessage="1" showErrorMessage="1" sqref="N57" xr:uid="{27DC7993-5C50-4324-B242-3537F9BC974B}">
      <formula1>$U$93:$U$94</formula1>
    </dataValidation>
  </dataValidations>
  <printOptions horizontalCentered="1" verticalCentered="1"/>
  <pageMargins left="3.937007874015748E-2" right="3.937007874015748E-2" top="0.19685039370078741" bottom="0.19685039370078741" header="0" footer="0"/>
  <pageSetup paperSize="9" scale="32"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Ecclesiastical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Smith</dc:creator>
  <cp:lastModifiedBy>Simpson, Emma</cp:lastModifiedBy>
  <cp:lastPrinted>2024-03-21T08:55:27Z</cp:lastPrinted>
  <dcterms:created xsi:type="dcterms:W3CDTF">2021-12-01T14:54:31Z</dcterms:created>
  <dcterms:modified xsi:type="dcterms:W3CDTF">2024-04-26T13:12:54Z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97bbb5-c10d-481d-b426-5440fc5ed87c_Enabled">
    <vt:lpwstr>true</vt:lpwstr>
  </property>
  <property fmtid="{D5CDD505-2E9C-101B-9397-08002B2CF9AE}" pid="3" name="MSIP_Label_b797bbb5-c10d-481d-b426-5440fc5ed87c_SetDate">
    <vt:lpwstr>2024-03-20T12:41:25Z</vt:lpwstr>
  </property>
  <property fmtid="{D5CDD505-2E9C-101B-9397-08002B2CF9AE}" pid="4" name="MSIP_Label_b797bbb5-c10d-481d-b426-5440fc5ed87c_Method">
    <vt:lpwstr>Standard</vt:lpwstr>
  </property>
  <property fmtid="{D5CDD505-2E9C-101B-9397-08002B2CF9AE}" pid="5" name="MSIP_Label_b797bbb5-c10d-481d-b426-5440fc5ed87c_Name">
    <vt:lpwstr>b797bbb5-c10d-481d-b426-5440fc5ed87c</vt:lpwstr>
  </property>
  <property fmtid="{D5CDD505-2E9C-101B-9397-08002B2CF9AE}" pid="6" name="MSIP_Label_b797bbb5-c10d-481d-b426-5440fc5ed87c_SiteId">
    <vt:lpwstr>5508b0af-b4b8-44e4-a12c-a0f8f14c8c36</vt:lpwstr>
  </property>
  <property fmtid="{D5CDD505-2E9C-101B-9397-08002B2CF9AE}" pid="7" name="MSIP_Label_b797bbb5-c10d-481d-b426-5440fc5ed87c_ActionId">
    <vt:lpwstr>18154ac0-7767-4390-893a-f7e990761436</vt:lpwstr>
  </property>
  <property fmtid="{D5CDD505-2E9C-101B-9397-08002B2CF9AE}" pid="8" name="MSIP_Label_b797bbb5-c10d-481d-b426-5440fc5ed87c_ContentBits">
    <vt:lpwstr>4</vt:lpwstr>
  </property>
</Properties>
</file>